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Pracovne\Nový priečinok\MoF\Výzva II z MoF\Informácia pre ministra\zverejnenie\"/>
    </mc:Choice>
  </mc:AlternateContent>
  <bookViews>
    <workbookView xWindow="-120" yWindow="-120" windowWidth="29040" windowHeight="15840" tabRatio="738" firstSheet="1" activeTab="2"/>
  </bookViews>
  <sheets>
    <sheet name="A. Ziadatel - Projekt" sheetId="10" r:id="rId1"/>
    <sheet name="B. Rozpočet" sheetId="18" r:id="rId2"/>
    <sheet name="C. Kontrafaktualny scenár" sheetId="14" r:id="rId3"/>
    <sheet name="D. Normy Unie_kontrafaktual" sheetId="15" r:id="rId4"/>
    <sheet name="E. Kvantifikácia CO2 redukcie " sheetId="16" r:id="rId5"/>
    <sheet name="F. EU ETS ref.štandardy" sheetId="23" r:id="rId6"/>
    <sheet name="G. Kvantifikácia EE" sheetId="21" r:id="rId7"/>
    <sheet name="H.  DNSH" sheetId="26" r:id="rId8"/>
    <sheet name="I. Kvantifikácia TZL" sheetId="27" r:id="rId9"/>
    <sheet name="Ciselniky_VUC_okres" sheetId="12" state="hidden" r:id="rId10"/>
    <sheet name="Ciselniky " sheetId="24" state="hidden" r:id="rId11"/>
  </sheets>
  <definedNames>
    <definedName name="Banskobystrický_samosprávny_kraj">Ciselniky_VUC_okres!$A$40:$A$52</definedName>
    <definedName name="Bratislavský_samosprávny_kraj">Ciselniky_VUC_okres!$B$40:$B$47</definedName>
    <definedName name="intenzity">VLOOKUP('A. Ziadatel - Projekt'!$A$24:$D$27,Ciselniky_VUC_okres!XER$56:XES$63,2,0)</definedName>
    <definedName name="Košický_samosprávny_kraj">Ciselniky_VUC_okres!$C$40:$C$50</definedName>
    <definedName name="Nitriansky_samosprávny_kraj">Ciselniky_VUC_okres!$D$40:$D$46</definedName>
    <definedName name="_xlnm.Print_Area" localSheetId="0">'A. Ziadatel - Projekt'!$A$1:$N$94</definedName>
    <definedName name="_xlnm.Print_Area" localSheetId="3">'D. Normy Unie_kontrafaktual'!$A$1:$J$31</definedName>
    <definedName name="_xlnm.Print_Area" localSheetId="5">'F. EU ETS ref.štandardy'!$A$1:$O$33</definedName>
    <definedName name="okresy1">INDIRECT(SUBSTITUTE('A. Ziadatel - Projekt'!$A$24," ","_"))</definedName>
    <definedName name="okresy2">INDIRECT(SUBSTITUTE('A. Ziadatel - Projekt'!$A$25," ","_"))</definedName>
    <definedName name="okresy3">INDIRECT(SUBSTITUTE('A. Ziadatel - Projekt'!$A$26," ","_"))</definedName>
    <definedName name="okresy4">INDIRECT(SUBSTITUTE('A. Ziadatel - Projekt'!$A$27," ","_"))</definedName>
    <definedName name="Prešovský_samosprávny_kraj">Ciselniky_VUC_okres!$E$40:$E$52</definedName>
    <definedName name="Trenčiansky_samosprávny_kraj">Ciselniky_VUC_okres!$F$40:$F$48</definedName>
    <definedName name="Trnavský_samosprávny_kraj">Ciselniky_VUC_okres!$G$40:$G$46</definedName>
    <definedName name="Žilinský_samosprávny_kraj">Ciselniky_VUC_okres!$H$40:$H$50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18" l="1"/>
  <c r="E11" i="21" l="1" a="1"/>
  <c r="E11" i="21" s="1"/>
  <c r="E25" i="21" a="1"/>
  <c r="E25" i="21" s="1"/>
  <c r="E11" i="27" a="1"/>
  <c r="E11" i="27" s="1"/>
  <c r="E34" i="21" l="1"/>
  <c r="E11" i="16" a="1"/>
  <c r="E11" i="16" s="1"/>
  <c r="E21" i="16" s="1"/>
  <c r="C6" i="21"/>
  <c r="E21" i="23"/>
  <c r="I44" i="10" s="1"/>
  <c r="E22" i="23"/>
  <c r="E23" i="23"/>
  <c r="E24" i="23"/>
  <c r="E25" i="23"/>
  <c r="E26" i="23"/>
  <c r="E27" i="23"/>
  <c r="E28" i="23"/>
  <c r="A11" i="15" l="1"/>
  <c r="A31" i="15"/>
  <c r="A32" i="15"/>
  <c r="C5" i="14" l="1"/>
  <c r="C4" i="14"/>
  <c r="C6" i="27"/>
  <c r="C20" i="21" l="1"/>
  <c r="C24" i="21" s="1"/>
  <c r="A26" i="18"/>
  <c r="A25" i="18"/>
  <c r="A24" i="18"/>
  <c r="A23" i="18"/>
  <c r="A22" i="18"/>
  <c r="A21" i="18"/>
  <c r="A20" i="18"/>
  <c r="A19" i="18"/>
  <c r="A18" i="18"/>
  <c r="A17" i="18"/>
  <c r="A16" i="18"/>
  <c r="A15" i="18"/>
  <c r="A14" i="18"/>
  <c r="A13" i="18"/>
  <c r="A12" i="18"/>
  <c r="A11" i="18"/>
  <c r="A10" i="18"/>
  <c r="A9" i="18"/>
  <c r="A27" i="18"/>
  <c r="A8" i="18"/>
  <c r="H14" i="18"/>
  <c r="H15" i="18"/>
  <c r="H16" i="18"/>
  <c r="H17" i="18"/>
  <c r="H18" i="18"/>
  <c r="H19" i="18"/>
  <c r="H20" i="18"/>
  <c r="H21" i="18"/>
  <c r="H22" i="18"/>
  <c r="H23" i="18"/>
  <c r="H24" i="18"/>
  <c r="H25" i="18"/>
  <c r="C10" i="27"/>
  <c r="C9" i="27"/>
  <c r="C8" i="27"/>
  <c r="C7" i="27"/>
  <c r="E33" i="21"/>
  <c r="C10" i="21"/>
  <c r="C9" i="21"/>
  <c r="C8" i="21"/>
  <c r="C7" i="21"/>
  <c r="C7" i="16"/>
  <c r="C10" i="16"/>
  <c r="C9" i="16"/>
  <c r="C8" i="16"/>
  <c r="H10" i="18"/>
  <c r="H27" i="18"/>
  <c r="H26" i="18"/>
  <c r="H13" i="18"/>
  <c r="H12" i="18"/>
  <c r="H11" i="18"/>
  <c r="H9" i="18"/>
  <c r="E5" i="18"/>
  <c r="E4" i="18"/>
  <c r="H28" i="18" l="1"/>
  <c r="I36" i="10" s="1"/>
  <c r="D11" i="14"/>
  <c r="D10" i="14"/>
  <c r="C22" i="21"/>
  <c r="I34" i="10"/>
  <c r="I47" i="10" s="1"/>
  <c r="C21" i="21"/>
  <c r="C23" i="21"/>
  <c r="E18" i="27"/>
  <c r="I35" i="10" s="1"/>
  <c r="E19" i="27"/>
  <c r="C5" i="15"/>
  <c r="C4" i="15"/>
  <c r="I33" i="10" l="1"/>
  <c r="I46" i="10" l="1"/>
  <c r="I38" i="10"/>
  <c r="A56" i="12" a="1"/>
  <c r="A57" i="12" s="1"/>
  <c r="C57" i="12" s="1"/>
  <c r="A62" i="12" l="1"/>
  <c r="C62" i="12" s="1"/>
  <c r="A56" i="12"/>
  <c r="C56" i="12" s="1"/>
  <c r="A63" i="12"/>
  <c r="C63" i="12" s="1"/>
  <c r="A61" i="12"/>
  <c r="C61" i="12" s="1"/>
  <c r="A60" i="12"/>
  <c r="C60" i="12" s="1"/>
  <c r="A59" i="12"/>
  <c r="C59" i="12" s="1"/>
  <c r="A58" i="12"/>
  <c r="C58" i="12" s="1"/>
  <c r="C64" i="12" l="1"/>
</calcChain>
</file>

<file path=xl/comments1.xml><?xml version="1.0" encoding="utf-8"?>
<comments xmlns="http://schemas.openxmlformats.org/spreadsheetml/2006/main">
  <authors>
    <author>Sutto Ivan</author>
    <author>Author</author>
    <author>Andrea Liptáková</author>
    <author>Mraz Martin</author>
  </authors>
  <commentList>
    <comment ref="A4" authorId="0" shapeId="0">
      <text>
        <r>
          <rPr>
            <sz val="9"/>
            <color rgb="FF000000"/>
            <rFont val="Calibri"/>
            <family val="2"/>
            <charset val="238"/>
          </rPr>
          <t xml:space="preserve">Žiadateľ nevypĺňa. Vyplní MŽP SR po doručení žiadosti za účelom jednoznačnej identifikácie žiadosti
</t>
        </r>
      </text>
    </comment>
    <comment ref="H11" authorId="0" shapeId="0">
      <text>
        <r>
          <rPr>
            <sz val="9"/>
            <color indexed="81"/>
            <rFont val="Calibri"/>
            <family val="2"/>
            <charset val="238"/>
            <scheme val="minor"/>
          </rPr>
          <t>Podľa Prílohy I nariadenia Komisie (EÚ) č. 651/2014 zo 17. júna 2014 o vyhlásení určitých kategórií pomoci za zlučiteľné s vnútorným trhom podľa článkov 107 a 108 zmluvy v platnom znení, Ú. v. EÚ L 187 zo dňa 26. júna 2014</t>
        </r>
      </text>
    </comment>
    <comment ref="A13" authorId="0" shapeId="0">
      <text>
        <r>
          <rPr>
            <sz val="9"/>
            <color rgb="FF000000"/>
            <rFont val="Calibri"/>
            <family val="2"/>
            <charset val="238"/>
          </rPr>
          <t xml:space="preserve">Uveďte požadované údaje fyzickej osoby, ktorú určí žiadateľ pre e-mailovú, prípadne telefonickú kominikáciu s MŽP SR súvisiacu s projektom.Tejto osobe budú na e-mailovú adresu zasielané informačné e-maily (napr. informácia o zaslaní výzvy na doplnenie žiadosti). </t>
        </r>
        <r>
          <rPr>
            <sz val="9"/>
            <color rgb="FF000000"/>
            <rFont val="Segoe UI"/>
            <family val="2"/>
            <charset val="238"/>
          </rPr>
          <t xml:space="preserve">
</t>
        </r>
      </text>
    </comment>
    <comment ref="G14" authorId="0" shapeId="0">
      <text>
        <r>
          <rPr>
            <sz val="9"/>
            <color indexed="81"/>
            <rFont val="Calibri"/>
            <family val="2"/>
            <charset val="238"/>
            <scheme val="minor"/>
          </rPr>
          <t>nepovinný údaj</t>
        </r>
      </text>
    </comment>
    <comment ref="A19" authorId="0" shapeId="0">
      <text>
        <r>
          <rPr>
            <sz val="9"/>
            <color indexed="81"/>
            <rFont val="Calibri"/>
            <family val="2"/>
            <charset val="238"/>
            <scheme val="minor"/>
          </rPr>
          <t>Z roletového menu vyberte príslušnú oprávnenú aktivitu podľa výzvy</t>
        </r>
      </text>
    </comment>
    <comment ref="A28" authorId="0" shapeId="0">
      <text>
        <r>
          <rPr>
            <sz val="9"/>
            <color rgb="FF000000"/>
            <rFont val="Calibri"/>
            <family val="2"/>
            <charset val="238"/>
          </rPr>
          <t>Harmonogram projektu je potrebné nastaviť s ohľadom na plánovaný začiatok realizácie projektu a plánovaný koniec vecnej realizácie projektu a plánovaný koniec realizácie projektu. 
Upozorňujeme, že do realizácie projektu nepatria prípravné činnosti, ktoré vykonáva žiadateľ (v prípade, ak realizácia projektu začne pred nadobudnutím účinnosti Zmluvy o poskytnutí prostriedkov MoF) alebo prijímateľ (v prípade, ak realizácia projektu začne po nadobudnutí účinnosti Zmluvy o poskytnutí prostriedkov MoF) pred začiatkom realizácie projektu a ani činnosti, ktoré vykonáva prijímateľ po ukončení realizácie projektu.</t>
        </r>
        <r>
          <rPr>
            <sz val="9"/>
            <color rgb="FF000000"/>
            <rFont val="Segoe UI"/>
            <family val="2"/>
            <charset val="238"/>
          </rPr>
          <t xml:space="preserve">
</t>
        </r>
      </text>
    </comment>
    <comment ref="A29" authorId="0" shapeId="0">
      <text>
        <r>
          <rPr>
            <b/>
            <sz val="9"/>
            <color indexed="81"/>
            <rFont val="Calibri"/>
            <family val="2"/>
            <charset val="238"/>
            <scheme val="minor"/>
          </rPr>
          <t>Uveďte predpokladaný mesiac a rok začiatku realizácie projektu</t>
        </r>
        <r>
          <rPr>
            <sz val="9"/>
            <color indexed="81"/>
            <rFont val="Calibri"/>
            <family val="2"/>
            <charset val="238"/>
            <scheme val="minor"/>
          </rPr>
          <t xml:space="preserve">.
Pre účely tejto výzvy sa za začiatok realizácie projektu považuje dátum vystavenia prvej písomnej objednávky pre dodávateľa tovarov alebo stavebných prác, ktoré sú spolufinancované z prostriedkov MoF v rámci projektu alebo dátum nadobudnutia účinnosti prvého zmluvného vzťahu s dodávateľom tovarov alebo stavebných prác, ktoré sú spolufinancované z prostriedkov MoF v rámci projektu, ak príslušná dodávateľská zmluva nepredpokladá vystavenie písomnej objednávky.
Z uvedeného vyplýva, že pri stanovovaní predpokladaného termínu začiatku realizácie projektu je potrebné zohľadniť to, aké úkony bude poskytovateľ realizovať vo vzťahu k žiadateľovi/prijímateľovi ešte pred nadobudnutím účinnosti prvej zmluvy s dodávateľom tovarov alebo stavebných prác, ktoré sú spolufinancované z prostriedkov MoF v rámci projektu. 
Ak žiadateľ plánuje uzavrieť prvú zmluvu s dodávateľom tovarov alebo stavebných prác spolufinancovaných z prostriedkov MoF v rámci projektu, ktorá nadobudne účinnosť až po uzavretí Zmluvy o poskytnutí prostriedkov z MoF a schválení procesu VO/O, je potrebné, aby žiadateľ pri stanovení predpokladaného termínu začiatku realizácie projektu zohľadnil predpokladanú dĺžku trvania úkonov, ktoré poskytovateľ realizuje vo vzťahu k žiadateľovi v období po predložení žiadosti a pred nadobudnutím účinnosti prvej zmluvy s dodávateľom tovarov alebo stavebných prác, ktoré sú spolufinancované z prostriedkov MoF v rámci projektu (posudzovanie žiadosti, súčinnosť pri uzatvorení Zmluvy o poskytnutí prostreidkov z MoF, overenie procesu VO/O).
</t>
        </r>
        <r>
          <rPr>
            <b/>
            <sz val="9"/>
            <color indexed="10"/>
            <rFont val="Calibri"/>
            <family val="2"/>
            <charset val="238"/>
            <scheme val="minor"/>
          </rPr>
          <t>Upozorňujeme</t>
        </r>
        <r>
          <rPr>
            <sz val="9"/>
            <color indexed="81"/>
            <rFont val="Calibri"/>
            <family val="2"/>
            <charset val="238"/>
            <scheme val="minor"/>
          </rPr>
          <t>, že dátum začatia realizácie projektu nemôže byť skorší ako dátum predloženia žiadosti*.</t>
        </r>
      </text>
    </comment>
    <comment ref="A30" authorId="0" shapeId="0">
      <text>
        <r>
          <rPr>
            <b/>
            <sz val="9"/>
            <color indexed="81"/>
            <rFont val="Calibri"/>
            <family val="2"/>
            <charset val="238"/>
            <scheme val="minor"/>
          </rPr>
          <t>Uveďte predpokladaný mesiac a rok ukončenia vecnej (fyzickej) realizácie projektu.</t>
        </r>
        <r>
          <rPr>
            <sz val="9"/>
            <color indexed="81"/>
            <rFont val="Calibri"/>
            <family val="2"/>
            <charset val="238"/>
            <scheme val="minor"/>
          </rPr>
          <t xml:space="preserve">
Pre účely tejto výzvy sa ukončenie vecnej realizácie projektu preukazuje:
- vydaním protokolu o úspešne vykonanej funkčnej skúške, alebo
- preberacím/odovzdávacím protokolom, alebo
- iným obdobným dokumentom, z ktorého nepochybným, určitým a zrozumiteľným spôsobom vyplýva, že výstup Projektu bol odovzdaný Prijímateľovi, alebo bol so súhlasom Prijímateľa sfunkčnený alebo aplikovaný/zrealizovaný tak, ako sa to predpokladalo v Kladne posúdenej žiadosti. Z dokumentu musia byť zrejmé technické parametre a certifikáty výrobcov  inštalovaných technológií v rámci projektu, na základe ktorých Prijímateľ preukáže dosiahnutie zníženia emisií CO</t>
        </r>
        <r>
          <rPr>
            <vertAlign val="subscript"/>
            <sz val="9"/>
            <color indexed="81"/>
            <rFont val="Calibri"/>
            <family val="2"/>
            <charset val="238"/>
            <scheme val="minor"/>
          </rPr>
          <t xml:space="preserve">2eqv </t>
        </r>
        <r>
          <rPr>
            <sz val="9"/>
            <color indexed="81"/>
            <rFont val="Calibri"/>
            <family val="2"/>
            <charset val="238"/>
            <scheme val="minor"/>
          </rPr>
          <t xml:space="preserve">v zmysle kladne posúdenej žiadosti.
</t>
        </r>
        <r>
          <rPr>
            <b/>
            <sz val="9"/>
            <color indexed="10"/>
            <rFont val="Calibri"/>
            <family val="2"/>
            <charset val="238"/>
            <scheme val="minor"/>
          </rPr>
          <t>Upozorňujeme</t>
        </r>
        <r>
          <rPr>
            <sz val="9"/>
            <color indexed="81"/>
            <rFont val="Calibri"/>
            <family val="2"/>
            <charset val="238"/>
            <scheme val="minor"/>
          </rPr>
          <t xml:space="preserve">, že vecná realizácia projektu musí skončiť </t>
        </r>
        <r>
          <rPr>
            <b/>
            <sz val="9"/>
            <color indexed="81"/>
            <rFont val="Calibri"/>
            <family val="2"/>
            <charset val="238"/>
            <scheme val="minor"/>
          </rPr>
          <t>najneskôr 30. septembra 2030.</t>
        </r>
        <r>
          <rPr>
            <sz val="9"/>
            <color indexed="81"/>
            <rFont val="Calibri"/>
            <family val="2"/>
            <charset val="238"/>
            <scheme val="minor"/>
          </rPr>
          <t xml:space="preserve">
</t>
        </r>
      </text>
    </comment>
    <comment ref="A33" authorId="0" shapeId="0">
      <text>
        <r>
          <rPr>
            <b/>
            <sz val="9"/>
            <color rgb="FF000000"/>
            <rFont val="Segoe UI"/>
            <family val="2"/>
            <charset val="238"/>
          </rPr>
          <t>Definícia</t>
        </r>
        <r>
          <rPr>
            <sz val="9"/>
            <color rgb="FF000000"/>
            <rFont val="Segoe UI"/>
            <family val="2"/>
            <charset val="238"/>
          </rPr>
          <t xml:space="preserve">: Zníženie emisií skleníkových plynov vyjadrené v tonách CO2eqv za rok, ktoré bude dosiahnuté z prostriedkov MoF
</t>
        </r>
      </text>
    </comment>
    <comment ref="I33" authorId="0" shapeId="0">
      <text>
        <r>
          <rPr>
            <sz val="9"/>
            <color rgb="FF000000"/>
            <rFont val="Segoe UI"/>
            <family val="2"/>
            <charset val="238"/>
          </rPr>
          <t>Cieľová hodnota merateľného ukazovateľa sa automaticky vyplní v tomto poli na základe údajov, ktoré uvedie žiadateľ v časti E. "Kvantifikácia CO2 redukcie".</t>
        </r>
      </text>
    </comment>
    <comment ref="I34" authorId="1" shapeId="0">
      <text>
        <r>
          <rPr>
            <sz val="9"/>
            <color rgb="FF000000"/>
            <rFont val="Tahoma"/>
            <family val="2"/>
          </rPr>
          <t>Cieľová hodnota merateľného ukazovateľa sa automaticky vyplní v tomto poli na základe hodnoty, ktorú uvedie žiadateľ v v časti G. "Kvantifikácia EE"</t>
        </r>
      </text>
    </comment>
    <comment ref="I35" authorId="1" shapeId="0">
      <text>
        <r>
          <rPr>
            <b/>
            <sz val="9"/>
            <color rgb="FF000000"/>
            <rFont val="Tahoma"/>
            <family val="2"/>
          </rPr>
          <t>Author:</t>
        </r>
        <r>
          <rPr>
            <sz val="9"/>
            <color rgb="FF000000"/>
            <rFont val="Tahoma"/>
            <family val="2"/>
          </rPr>
          <t xml:space="preserve">
</t>
        </r>
        <r>
          <rPr>
            <sz val="9"/>
            <color rgb="FF000000"/>
            <rFont val="Tahoma"/>
            <family val="2"/>
          </rPr>
          <t>Cieľová hodnota merateľného ukazovateľa sa automaticky vyplní v tomto poli na základe hodnoty, ktorú uvedie žiadateľ v časti I. "Kvantifikácia TZL".</t>
        </r>
      </text>
    </comment>
    <comment ref="I36" authorId="1" shapeId="0">
      <text>
        <r>
          <rPr>
            <sz val="9"/>
            <color rgb="FF000000"/>
            <rFont val="Tahoma"/>
            <family val="2"/>
          </rPr>
          <t>Celkové oprávnené výdavky projektu sú počítané automaticky ako rozdiel celkových investičných výdavkov na projekt uvedených v časti B. "Rozpočet" a celkových investičných výdavkov na referenčnú investíciu pre súlad s Normami Únie vv časti D. "Normy Unie_kontrafaktual".</t>
        </r>
      </text>
    </comment>
    <comment ref="A37" authorId="0" shapeId="0">
      <text>
        <r>
          <rPr>
            <sz val="9"/>
            <color rgb="FF000000"/>
            <rFont val="Segoe UI"/>
            <family val="2"/>
            <charset val="238"/>
          </rPr>
          <t xml:space="preserve">Žiadateľ uvedie výšku prostriedkov z prostriedkov MoF, ktorú žiada poskytnúť na realizáciu projektu na dekarbonizáciu priemyslu. 
Výška žiadaných prostriedkov z prostriedkov MoF uvedená v tejto bunke nemôže byť vyššia ako výška oprávnených výdavkov projektu, ktorá je na základe žiadateľom zadaných údajov automaticky vypočítaná.
Upozornenie: V rámci výzvy sa uplatňuje výber na základe súťažného ponukového konania.
Základné kritérium uplatňované pri výbere projektov bude vyhodnocované na základe váženia dvoch subkritérií: 
i. suma žiadaného príspevku z prostriedkov Modernizačného fondu v EUR za ušetrenú tonu emisií CO2eqv, ktorá bude výsledkom realizácie podporenej investície  a 
ii. príspevok k naplneniu cieľa schémy na zníženie emisií skleníkových plynov
</t>
        </r>
      </text>
    </comment>
    <comment ref="I38" authorId="1" shapeId="0">
      <text>
        <r>
          <rPr>
            <sz val="9"/>
            <color rgb="FF000000"/>
            <rFont val="Tahoma"/>
            <family val="2"/>
          </rPr>
          <t xml:space="preserve">Výška žiadaného príspevku z prostriedkov MoF za ušetrenú tonu emisií CO2eqv/ rok, ktorá bude výsledkom realizácie podporenej investície bude počítaná automaticky na základe údajov o Výške žiadaných prostriedkov MoF  [EUR] a Znížení emisií skleníkových plynov  [t CO2eqv/ rok]. </t>
        </r>
      </text>
    </comment>
    <comment ref="I40" authorId="1" shapeId="0">
      <text>
        <r>
          <rPr>
            <sz val="9"/>
            <color indexed="81"/>
            <rFont val="Tahoma"/>
            <family val="2"/>
            <charset val="238"/>
          </rPr>
          <t xml:space="preserve">Z roletového menu vyberte odpoveď áno/nie.
</t>
        </r>
      </text>
    </comment>
    <comment ref="A41" authorId="1" shapeId="0">
      <text>
        <r>
          <rPr>
            <sz val="9"/>
            <color rgb="FF000000"/>
            <rFont val="Tahoma"/>
            <family val="2"/>
          </rPr>
          <t xml:space="preserve">Žiadateľ týmto vyhlásením potvrdzuje, že navrhovaný projekt je v súlade najmä, ale nie výlučne s legislatívou uvedenu v sekcii B. Právny základ Schémy štátnej pomoci na dekarbonizáciu priemyslu z prostriedkov Modernizačného fondu
</t>
        </r>
        <r>
          <rPr>
            <sz val="9"/>
            <color rgb="FF000000"/>
            <rFont val="Tahoma"/>
            <family val="2"/>
          </rPr>
          <t xml:space="preserve">
</t>
        </r>
        <r>
          <rPr>
            <sz val="9"/>
            <color rgb="FF000000"/>
            <rFont val="Tahoma"/>
            <family val="2"/>
          </rPr>
          <t>Projekt musí byť v súlade so všetkými právnymi predpismi EÚ a národnými zákonmi platnými v oblasti životného prostredia, ktoré sú z hľadiska realizácie projektu relevantné.</t>
        </r>
      </text>
    </comment>
    <comment ref="A42" authorId="1" shapeId="0">
      <text>
        <r>
          <rPr>
            <sz val="9"/>
            <color rgb="FF000000"/>
            <rFont val="Tahoma"/>
            <family val="2"/>
          </rPr>
          <t xml:space="preserve">Žiadateľ týmto vyhlásením potvrdzuje, že navrhovaný projekt je v súlade s technickými usmerneniami podporovaných činností a spoločností a stanovením cieľov dekarbonizácie (Technické usmernenie  týkajúce  sa  uplatňovania  zásady  „výrazne  nenarušiť“  podľa  nariadenia o Mechanizme na podporu obnovy a odolnosti (2021/C 58/01) (DNSH – „do  no  significant  harm“)
</t>
        </r>
        <r>
          <rPr>
            <sz val="9"/>
            <color rgb="FF000000"/>
            <rFont val="Tahoma"/>
            <family val="2"/>
          </rPr>
          <t xml:space="preserve">
</t>
        </r>
        <r>
          <rPr>
            <sz val="9"/>
            <color rgb="FF000000"/>
            <rFont val="Tahoma"/>
            <family val="2"/>
          </rPr>
          <t>Bližšie informácie o posúdení súladu so zásadou „výrazne  nenarušiť“ žiadateľ uvedie v časti H. "DNSH" tohto formulára.</t>
        </r>
      </text>
    </comment>
    <comment ref="A43" authorId="1" shapeId="0">
      <text>
        <r>
          <rPr>
            <sz val="9"/>
            <color rgb="FF000000"/>
            <rFont val="Tahoma"/>
            <family val="2"/>
          </rPr>
          <t xml:space="preserve">Žiadateľ týmto vyhlásením potvrdzuje, že navrhovaný projekt je v súlade s požiadavkami pre najlepšie dostupné techniky (BAT). Projekt ako minimálnu požiadavku musí navrhnúť technologické riešenie, ktoré „znamená najúčinnejším a najpokrokovejším štádiom vývoja činností a metód prevádzkovania“. Účelom nie je zabezpečenie súladu zariadenia s normami Únie, kde pred realizáciou projektu nebol zabezpečený súlad s Normami Únie. Požiadavka oprávnenosti sa vzťahuje na BAT bez toho, aby bola dotknutá požiadavka uvedená v bode H.5 Schémy, ktorá sa musí vždy dodržiavať. 
</t>
        </r>
        <r>
          <rPr>
            <sz val="9"/>
            <color rgb="FF000000"/>
            <rFont val="Tahoma"/>
            <family val="2"/>
          </rPr>
          <t xml:space="preserve">
</t>
        </r>
        <r>
          <rPr>
            <sz val="9"/>
            <color rgb="FF000000"/>
            <rFont val="Tahoma"/>
            <family val="2"/>
          </rPr>
          <t xml:space="preserve">Bližšie informácie o posúdení súladu žiadateľ uvedie v prílohe č. 1 žiadosti - Projektový zámer stavebno-technologického riešenia   </t>
        </r>
      </text>
    </comment>
    <comment ref="A44" authorId="1" shapeId="0">
      <text>
        <r>
          <rPr>
            <sz val="9"/>
            <color rgb="FF000000"/>
            <rFont val="Tahoma"/>
            <family val="2"/>
          </rPr>
          <t xml:space="preserve">Vypĺňa sa automaticky na základe údajov vyplnených v časti F. "EU ETS štandardy".
</t>
        </r>
        <r>
          <rPr>
            <sz val="9"/>
            <color rgb="FF000000"/>
            <rFont val="Tahoma"/>
            <family val="2"/>
          </rPr>
          <t xml:space="preserve">
</t>
        </r>
        <r>
          <rPr>
            <sz val="9"/>
            <color rgb="FF000000"/>
            <rFont val="Tahoma"/>
            <family val="2"/>
          </rPr>
          <t xml:space="preserve">Navrhovaný projekt musí viesť k zníženiu  emisií skleníkových plynov pod referenčnú hodnotu relevantnú pre daný projekt, t.j. že emisie projektu na jednotku produktu budú po realizácii projektu pod referenčnou hodnotou EU ETS stanovenou vo Vykonávacom Nariadení Komisie (EÚ) 2021/447 z 12. marca 2021, ktorým sa určujú revidované referenčné úrovne na účely bezodplatného prideľovania emisných kvót na obdobie rokov 2021 až 2025 podľa článku 10a ods. 2 smernice Európskeho parlamentu a Rady 2003/87/ES. </t>
        </r>
      </text>
    </comment>
    <comment ref="A45" authorId="1" shapeId="0">
      <text>
        <r>
          <rPr>
            <sz val="9"/>
            <color rgb="FF000000"/>
            <rFont val="Tahoma"/>
            <family val="2"/>
          </rPr>
          <t xml:space="preserve">Žiadateľ týmto vyhlásením potvrdzuje, že </t>
        </r>
        <r>
          <rPr>
            <sz val="10"/>
            <color rgb="FF000000"/>
            <rFont val="Tahoma"/>
            <family val="2"/>
          </rPr>
          <t>v</t>
        </r>
        <r>
          <rPr>
            <sz val="10"/>
            <color rgb="FF000000"/>
            <rFont val="Calibri"/>
            <family val="2"/>
            <scheme val="minor"/>
          </rPr>
          <t xml:space="preserve"> prípadoch projektov, kde sa zemný plyn používa ako hlavná surovina/zdroj energie, sa žiadateľ v rámci svojej žiadosti musí zaviazať, že bude využívať čoraz vyšší podiel obnoviteľných alebo nízkouhlíkových plynov a dosiahne nulové emisie uhlíka zo zemného plynu do roku 2045.
</t>
        </r>
        <r>
          <rPr>
            <sz val="9"/>
            <color rgb="FF000000"/>
            <rFont val="Calibri"/>
            <family val="2"/>
            <scheme val="minor"/>
          </rPr>
          <t xml:space="preserve"> 
</t>
        </r>
        <r>
          <rPr>
            <sz val="9"/>
            <color rgb="FF000000"/>
            <rFont val="Tahoma"/>
            <family val="2"/>
          </rPr>
          <t>Informácie k súladu s požiadavkou dotýkajúcou sa vylúčenia podpory pre tuhé fosílne palivá žiadateľ vyplní v časti G. Kvantifikácia EE.</t>
        </r>
      </text>
    </comment>
    <comment ref="A46" authorId="1" shapeId="0">
      <text>
        <r>
          <rPr>
            <sz val="9"/>
            <color rgb="FF000000"/>
            <rFont val="Tahoma"/>
            <family val="2"/>
          </rPr>
          <t xml:space="preserve">Vypĺňa sa automaticky na základe údajov vyplnených v časti E. "Kvantifikácia CO2 redukcie".
</t>
        </r>
        <r>
          <rPr>
            <sz val="9"/>
            <color rgb="FF000000"/>
            <rFont val="Tahoma"/>
            <family val="2"/>
          </rPr>
          <t xml:space="preserve">
</t>
        </r>
        <r>
          <rPr>
            <sz val="9"/>
            <color rgb="FF000000"/>
            <rFont val="Tahoma"/>
            <family val="2"/>
          </rPr>
          <t xml:space="preserve">Množstvo skleníkových plynov (v jednotkách CO2eqv) emitovaných podnikom podporeným v rámci výzvy klesne v porovnaní s referenčným obdobím aspoň o 10 000 t CO2eqv ( berúc pri tom do úvahy prípadný nárast/pokles emisií CO2eqv z procesov priamo súvisiacich s projektom). 
</t>
        </r>
      </text>
    </comment>
    <comment ref="A47" authorId="2" shapeId="0">
      <text>
        <r>
          <rPr>
            <b/>
            <sz val="9"/>
            <color indexed="81"/>
            <rFont val="Segoe UI"/>
            <charset val="1"/>
          </rPr>
          <t>Andrea Liptáková:</t>
        </r>
        <r>
          <rPr>
            <sz val="9"/>
            <color indexed="81"/>
            <rFont val="Segoe UI"/>
            <charset val="1"/>
          </rPr>
          <t xml:space="preserve">
Vypĺňa sa automaticky na základe údajov vyplnených v časti G. "Kvantifikácia EE".
Množstvo skleníkových plynov (v jednotkách CO2eqv) emitovaných podnikom podporeným v rámci výzvy klesne v porovnaní s referenčným obdobím aspoň o 10 000 t CO2eqv ( berúc pri tom do úvahy prípadný nárast/pokles emisií CO2eqv z procesov priamo súvisiacich s projektom). </t>
        </r>
      </text>
    </comment>
    <comment ref="A49" authorId="3" shapeId="0">
      <text>
        <r>
          <rPr>
            <b/>
            <sz val="9"/>
            <color rgb="FF000000"/>
            <rFont val="Segoe UI"/>
            <family val="2"/>
            <charset val="238"/>
          </rPr>
          <t>Uveďte zozna</t>
        </r>
        <r>
          <rPr>
            <sz val="9"/>
            <color rgb="FF000000"/>
            <rFont val="Segoe UI"/>
            <family val="2"/>
            <charset val="238"/>
          </rPr>
          <t xml:space="preserve">
</t>
        </r>
        <r>
          <rPr>
            <sz val="9"/>
            <color rgb="FF000000"/>
            <rFont val="Segoe UI"/>
            <family val="2"/>
            <charset val="238"/>
          </rPr>
          <t>V prípade, že na investičné výdavky uvedené v tejto žiadosti, žiadate o poskytnutie dotácie, príspevku, grantu alebo inej formy pomoci aj z iných verejných zdrojov alebo z iných programov Únie, uveďte zoznam týchto ostatných žiadostí v rozsahu identifikácia žiadosti (názov a kód - ak boli pridelené), názov poskytovateľa, ktorému ste žiadosť predkladali a názov programu, z ktorého má byť žiadosť podporená.</t>
        </r>
      </text>
    </comment>
    <comment ref="A91" authorId="0" shapeId="0">
      <text>
        <r>
          <rPr>
            <sz val="9"/>
            <color rgb="FF000000"/>
            <rFont val="Segoe UI"/>
            <family val="2"/>
            <charset val="238"/>
          </rPr>
          <t>V súlade s konaním menom spoločnosti (ak relevantné)</t>
        </r>
      </text>
    </comment>
  </commentList>
</comments>
</file>

<file path=xl/comments2.xml><?xml version="1.0" encoding="utf-8"?>
<comments xmlns="http://schemas.openxmlformats.org/spreadsheetml/2006/main">
  <authors>
    <author>Sutto Ivan</author>
    <author>Author</author>
  </authors>
  <commentList>
    <comment ref="B7" authorId="0" shapeId="0">
      <text>
        <r>
          <rPr>
            <sz val="9"/>
            <color rgb="FF000000"/>
            <rFont val="Calibri"/>
            <family val="2"/>
            <charset val="238"/>
          </rPr>
          <t>uveďte názov obstarávaného tovaru alebo stavebnej práce, ktorý bude predmetom zákazky</t>
        </r>
      </text>
    </comment>
    <comment ref="C7" authorId="1" shapeId="0">
      <text>
        <r>
          <rPr>
            <sz val="9"/>
            <color rgb="FF000000"/>
            <rFont val="Tahoma"/>
            <family val="2"/>
            <charset val="238"/>
          </rPr>
          <t>Z roletového menu vyberte kategóriu výdavkov.</t>
        </r>
      </text>
    </comment>
    <comment ref="D7" authorId="1" shapeId="0">
      <text>
        <r>
          <rPr>
            <sz val="9"/>
            <color rgb="FF000000"/>
            <rFont val="Tahoma"/>
            <family val="2"/>
            <charset val="238"/>
          </rPr>
          <t>Z roletového menu vyberte podkategóriu výdavkov.</t>
        </r>
      </text>
    </comment>
    <comment ref="I7" authorId="0" shapeId="0">
      <text>
        <r>
          <rPr>
            <sz val="9"/>
            <color rgb="FF000000"/>
            <rFont val="Calibri"/>
            <family val="2"/>
            <charset val="238"/>
          </rPr>
          <t>z roletového menu vyberte príslušný spôsob, ktorým žiadateľ stanovil výšku výdavkov na dekarbonizáciu priemyslu</t>
        </r>
      </text>
    </comment>
    <comment ref="J7" authorId="0" shapeId="0">
      <text>
        <r>
          <rPr>
            <sz val="9"/>
            <color rgb="FF000000"/>
            <rFont val="Calibri"/>
            <family val="2"/>
            <charset val="238"/>
          </rPr>
          <t>v rámci vecného popisu výdavku bližšie špecifikujte  (v prípade relevantnosti) jednotlivé výdavky.</t>
        </r>
      </text>
    </comment>
    <comment ref="J8" authorId="1" shapeId="0">
      <text>
        <r>
          <rPr>
            <sz val="9"/>
            <color rgb="FF000000"/>
            <rFont val="Tahoma"/>
            <family val="2"/>
          </rPr>
          <t xml:space="preserve">V rámci vecného popisu výdavkov žiadateľ špecifikuje jednotlivé výdavky z hľadiska ich predmetu, resp. rozsahu, prípadne nevyhnutnosti, popíše štruktúru a obsah výdavku. To znamená, že v prípade, ak výdavok pozostáva z viacerých položiek, je potrebné tieto položky v rámci vecného popisu výdavku bližšie špecifikovať, t.j. uviesť z akých položiek pozostáva cena výdavku vrátane výšky týchto položiek. </t>
        </r>
      </text>
    </comment>
  </commentList>
</comments>
</file>

<file path=xl/comments3.xml><?xml version="1.0" encoding="utf-8"?>
<comments xmlns="http://schemas.openxmlformats.org/spreadsheetml/2006/main">
  <authors>
    <author>Ján Kyjovský</author>
    <author>Author</author>
  </authors>
  <commentList>
    <comment ref="A7" authorId="0" shapeId="0">
      <text>
        <r>
          <rPr>
            <sz val="9"/>
            <color indexed="81"/>
            <rFont val="Tahoma"/>
            <family val="2"/>
            <charset val="238"/>
          </rPr>
          <t>Žiadateľ v zmysle informácii vyššie popíše investičné/ prevádzkové opatrenia, ktoré by v súvislosti so znižovaním emisií skleníkových plynov realizoval bez poskytnutia pomoci. Žiadateľ súčasne uvedie z akých dokumentov vychádzal pri stanovovaní kontrafaktuálneho scenára.</t>
        </r>
      </text>
    </comment>
    <comment ref="I7" authorId="1" shapeId="0">
      <text>
        <r>
          <rPr>
            <sz val="9"/>
            <color indexed="81"/>
            <rFont val="Tahoma"/>
            <family val="2"/>
          </rPr>
          <t>Žiadateľ v zmysle informácii vyššie uvedie z akých dokumentov vychádzal pri stanovovaní kontrafaktuálneho scenára.</t>
        </r>
      </text>
    </comment>
    <comment ref="A9" authorId="1" shapeId="0">
      <text>
        <r>
          <rPr>
            <b/>
            <sz val="9"/>
            <color rgb="FF000000"/>
            <rFont val="Tahoma"/>
            <family val="2"/>
          </rPr>
          <t>Author:</t>
        </r>
        <r>
          <rPr>
            <sz val="9"/>
            <color rgb="FF000000"/>
            <rFont val="Tahoma"/>
            <family val="2"/>
          </rPr>
          <t xml:space="preserve">
</t>
        </r>
        <r>
          <rPr>
            <sz val="9"/>
            <color rgb="FF000000"/>
            <rFont val="Tahoma"/>
            <family val="2"/>
          </rPr>
          <t>Žiadateľ uvedie celkové množstvo CO2eqv emisií po realizácii projektu. Pre výpočet sa uplatní metodika platná pre výpočet emisií CO2 eqv faktuálneho scenára, viď záložka E.</t>
        </r>
      </text>
    </comment>
  </commentList>
</comments>
</file>

<file path=xl/comments4.xml><?xml version="1.0" encoding="utf-8"?>
<comments xmlns="http://schemas.openxmlformats.org/spreadsheetml/2006/main">
  <authors>
    <author>Author</author>
  </authors>
  <commentList>
    <comment ref="C4" authorId="0" shapeId="0">
      <text>
        <r>
          <rPr>
            <sz val="9"/>
            <color rgb="FF000000"/>
            <rFont val="Tahoma"/>
            <family val="2"/>
          </rPr>
          <t>Vyplní sa automaticky.</t>
        </r>
      </text>
    </comment>
    <comment ref="C5" authorId="0" shapeId="0">
      <text>
        <r>
          <rPr>
            <sz val="9"/>
            <color rgb="FF000000"/>
            <rFont val="Tahoma"/>
            <family val="2"/>
          </rPr>
          <t>Vyplní sa automaticky.</t>
        </r>
      </text>
    </comment>
    <comment ref="C6" authorId="0" shapeId="0">
      <text>
        <r>
          <rPr>
            <sz val="9"/>
            <color rgb="FF000000"/>
            <rFont val="Tahoma"/>
            <family val="2"/>
            <charset val="238"/>
          </rPr>
          <t xml:space="preserve">Z roletového menu vyberte odpoveď áno/nie.
</t>
        </r>
      </text>
    </comment>
    <comment ref="C7" authorId="0" shapeId="0">
      <text>
        <r>
          <rPr>
            <sz val="9"/>
            <color rgb="FF000000"/>
            <rFont val="Tahoma"/>
            <family val="2"/>
            <charset val="238"/>
          </rPr>
          <t xml:space="preserve">Z roletového menu vyberte odpoveď áno/nie.
</t>
        </r>
      </text>
    </comment>
    <comment ref="G15" authorId="0" shapeId="0">
      <text>
        <r>
          <rPr>
            <sz val="9"/>
            <color indexed="81"/>
            <rFont val="Tahoma"/>
            <family val="2"/>
            <charset val="238"/>
          </rPr>
          <t xml:space="preserve">V prípade relevantnosti bodu uvedie Žiadateľ odpoveď do jednotlivých buniek. Ak nie je relevantné uvedie n/a.
</t>
        </r>
      </text>
    </comment>
  </commentList>
</comments>
</file>

<file path=xl/comments5.xml><?xml version="1.0" encoding="utf-8"?>
<comments xmlns="http://schemas.openxmlformats.org/spreadsheetml/2006/main">
  <authors>
    <author>Author</author>
    <author>Ján Kyjovský</author>
    <author>Gál Igor</author>
  </authors>
  <commentList>
    <comment ref="D4" authorId="0" shapeId="0">
      <text>
        <r>
          <rPr>
            <sz val="9"/>
            <color rgb="FF000000"/>
            <rFont val="Tahoma"/>
            <family val="2"/>
            <charset val="238"/>
          </rPr>
          <t xml:space="preserve">Žiadateľ má nárok vylúčiť jeden nereprezentatívny rok (v období od n do n-4). 
</t>
        </r>
      </text>
    </comment>
    <comment ref="E4" authorId="0" shapeId="0">
      <text>
        <r>
          <rPr>
            <sz val="9"/>
            <color rgb="FF000000"/>
            <rFont val="Tahoma"/>
            <family val="2"/>
            <charset val="238"/>
          </rPr>
          <t xml:space="preserve">Žiadateľ uvedie hodnotu totožnú s hodnotou </t>
        </r>
        <r>
          <rPr>
            <sz val="9"/>
            <color indexed="81"/>
            <rFont val="Tahoma"/>
            <family val="2"/>
            <charset val="238"/>
          </rPr>
          <t>uvedenou</t>
        </r>
        <r>
          <rPr>
            <sz val="9"/>
            <color rgb="FF000000"/>
            <rFont val="Tahoma"/>
            <family val="2"/>
            <charset val="238"/>
          </rPr>
          <t xml:space="preserve"> v overenej ročnej správe o emisiách skleníkových plynov.
</t>
        </r>
      </text>
    </comment>
    <comment ref="C6" authorId="0" shapeId="0">
      <text>
        <r>
          <rPr>
            <sz val="9"/>
            <color rgb="FF000000"/>
            <rFont val="Tahoma"/>
            <family val="2"/>
            <charset val="238"/>
          </rPr>
          <t xml:space="preserve">Žiadateľ uvedie rok, za ktorý rok disponuje poslednou overenou ročnou správou o emisiách skleníkových plynov z prevádzky podniku.
</t>
        </r>
      </text>
    </comment>
    <comment ref="E14" authorId="0" shapeId="0">
      <text>
        <r>
          <rPr>
            <sz val="9"/>
            <color rgb="FF000000"/>
            <rFont val="Tahoma"/>
            <family val="2"/>
            <charset val="238"/>
          </rPr>
          <t>Žiadateľ uvedie predpokladanú hodnotu, ktorá by mala byť totožná s hodnotou uvedenou v overenej ročnej správe o emisiách skleníkových plynov po realizácii projektu.</t>
        </r>
        <r>
          <rPr>
            <b/>
            <sz val="9"/>
            <color rgb="FF000000"/>
            <rFont val="Tahoma"/>
            <family val="2"/>
            <charset val="238"/>
          </rPr>
          <t xml:space="preserve">
</t>
        </r>
        <r>
          <rPr>
            <sz val="9"/>
            <color rgb="FF000000"/>
            <rFont val="Tahoma"/>
            <family val="2"/>
            <charset val="238"/>
          </rPr>
          <t xml:space="preserve">
</t>
        </r>
      </text>
    </comment>
    <comment ref="A24" authorId="1" shapeId="0">
      <text>
        <r>
          <rPr>
            <sz val="9"/>
            <color rgb="FF000000"/>
            <rFont val="Tahoma"/>
            <family val="2"/>
            <charset val="238"/>
          </rPr>
          <t xml:space="preserve">Uveďte predpokladané úrovne emisií a predpokladané množstvo produkcie.
</t>
        </r>
      </text>
    </comment>
    <comment ref="A25" authorId="2" shapeId="0">
      <text>
        <r>
          <rPr>
            <sz val="9"/>
            <color indexed="81"/>
            <rFont val="Segoe UI"/>
            <family val="2"/>
            <charset val="238"/>
          </rPr>
          <t>Ak nie je možné vyhodnitiť merateľný ukazovateľ projektu, resp. vyhodnotiť zníženie emisie CO2eq porovnaním overených ročných emisií východiskového stavu a stavu po realizácií projektu, žiadateľ uvedie návrh postupu stanovenia predpokladaného zníženia emisií CO2eq. 
Napr: Posudzovanie skutočného zníženia emisií je možné vyhodnotiť na základe priemeru emisií na jednotku overenej výroby referenčných rokov vynásobeného overenou výrobou v posudzovanom roku a  následným porovnaním s overenými emisiami posudzovaného roku</t>
        </r>
      </text>
    </comment>
  </commentList>
</comments>
</file>

<file path=xl/comments6.xml><?xml version="1.0" encoding="utf-8"?>
<comments xmlns="http://schemas.openxmlformats.org/spreadsheetml/2006/main">
  <authors>
    <author>Author</author>
    <author>Ján Kyjovský</author>
  </authors>
  <commentList>
    <comment ref="D4" authorId="0" shapeId="0">
      <text>
        <r>
          <rPr>
            <sz val="9"/>
            <color rgb="FF000000"/>
            <rFont val="Tahoma"/>
            <family val="2"/>
            <charset val="238"/>
          </rPr>
          <t xml:space="preserve">Z roletového menu vyberte odpoveď áno/nie. Upozorňujeme, v prípade odpovede "nie" žiadateľ nespĺňa podmienky pre podporené projekty.
</t>
        </r>
      </text>
    </comment>
    <comment ref="D5" authorId="0" shapeId="0">
      <text>
        <r>
          <rPr>
            <sz val="9"/>
            <color rgb="FF000000"/>
            <rFont val="Tahoma"/>
            <family val="2"/>
            <charset val="238"/>
          </rPr>
          <t>Z roletového menu vyberte odpoveď áno/nie. Upozorňujeme, v prípade odpovede "nie" žiadateľ nespĺňa podmienky pre podporené projekty</t>
        </r>
        <r>
          <rPr>
            <b/>
            <sz val="9"/>
            <color rgb="FF000000"/>
            <rFont val="Tahoma"/>
            <family val="2"/>
            <charset val="238"/>
          </rPr>
          <t>.</t>
        </r>
        <r>
          <rPr>
            <sz val="9"/>
            <color rgb="FF000000"/>
            <rFont val="Tahoma"/>
            <family val="2"/>
            <charset val="238"/>
          </rPr>
          <t xml:space="preserve">
</t>
        </r>
      </text>
    </comment>
    <comment ref="D7" authorId="0" shapeId="0">
      <text>
        <r>
          <rPr>
            <sz val="9"/>
            <color rgb="FF000000"/>
            <rFont val="Tahoma"/>
            <family val="2"/>
            <charset val="238"/>
          </rPr>
          <t>Z roletového menu vyberte príslušné priemyselné odvetvie.</t>
        </r>
      </text>
    </comment>
    <comment ref="D9" authorId="0" shapeId="0">
      <text>
        <r>
          <rPr>
            <sz val="9"/>
            <color rgb="FF000000"/>
            <rFont val="Tahoma"/>
            <family val="2"/>
            <charset val="238"/>
          </rPr>
          <t xml:space="preserve">Z roletového menu vyberte činnosť/činnosti, ktoré žiadateľ vykonáva v zmysle prílohy č. 1 zákona o obchodovaní a ktorých sa dotýka realizácia projektu. V prípade viacerých činností uvedie žiadateľ pre odpoveď riadky nižšie. 
</t>
        </r>
      </text>
    </comment>
    <comment ref="D20" authorId="0" shapeId="0">
      <text>
        <r>
          <rPr>
            <sz val="9"/>
            <color rgb="FF000000"/>
            <rFont val="Tahoma"/>
            <family val="2"/>
            <charset val="238"/>
          </rPr>
          <t xml:space="preserve">Z roletového menu vyberte štandard/štandardy,  v zmysle Vykonávacieho nariadenia Komisie (EÚ) 2021/447. V prípade viacerých možností použije žiadateľ pre odpoveď riadky nižšie. 
</t>
        </r>
      </text>
    </comment>
    <comment ref="A31" authorId="1" shapeId="0">
      <text>
        <r>
          <rPr>
            <sz val="9"/>
            <color rgb="FF000000"/>
            <rFont val="Tahoma"/>
            <family val="2"/>
            <charset val="238"/>
          </rPr>
          <t>Uveďte predpokladané úrovne emisií a predpokladané množstvo produkcie.</t>
        </r>
      </text>
    </comment>
  </commentList>
</comments>
</file>

<file path=xl/comments7.xml><?xml version="1.0" encoding="utf-8"?>
<comments xmlns="http://schemas.openxmlformats.org/spreadsheetml/2006/main">
  <authors>
    <author>Author</author>
  </authors>
  <commentList>
    <comment ref="D4" authorId="0" shapeId="0">
      <text>
        <r>
          <rPr>
            <sz val="9"/>
            <color rgb="FF000000"/>
            <rFont val="Tahoma"/>
            <family val="2"/>
            <charset val="238"/>
          </rPr>
          <t xml:space="preserve">Žiadateľ má nárok vylúčiť jeden nereprezentatívny rok (v období od n do n-4). 
</t>
        </r>
      </text>
    </comment>
    <comment ref="E4" authorId="0" shapeId="0">
      <text>
        <r>
          <rPr>
            <sz val="9"/>
            <color rgb="FF000000"/>
            <rFont val="Tahoma"/>
            <family val="2"/>
            <charset val="238"/>
          </rPr>
          <t>Žiadateľ uvedie hodnotu totožnú s hodnotou uvedenou v energetickom</t>
        </r>
        <r>
          <rPr>
            <sz val="9"/>
            <color indexed="81"/>
            <rFont val="Tahoma"/>
            <family val="2"/>
            <charset val="238"/>
          </rPr>
          <t xml:space="preserve"> audite</t>
        </r>
        <r>
          <rPr>
            <sz val="9"/>
            <color rgb="FF000000"/>
            <rFont val="Tahoma"/>
            <family val="2"/>
            <charset val="238"/>
          </rPr>
          <t>.</t>
        </r>
        <r>
          <rPr>
            <b/>
            <sz val="9"/>
            <color rgb="FF000000"/>
            <rFont val="Tahoma"/>
            <family val="2"/>
            <charset val="238"/>
          </rPr>
          <t xml:space="preserve">
</t>
        </r>
        <r>
          <rPr>
            <sz val="9"/>
            <color rgb="FF000000"/>
            <rFont val="Tahoma"/>
            <family val="2"/>
            <charset val="238"/>
          </rPr>
          <t xml:space="preserve">
Do výpočtu sa nezahŕňa spotreba primárnej energie z obnoviteľných zdrojov.</t>
        </r>
      </text>
    </comment>
    <comment ref="C6" authorId="0" shapeId="0">
      <text>
        <r>
          <rPr>
            <sz val="9"/>
            <color rgb="FF000000"/>
            <rFont val="Tahoma"/>
            <family val="2"/>
            <charset val="238"/>
          </rPr>
          <t xml:space="preserve">Údaje o sledovaných rokoch sa vyplnia  v súlade s referenčným obdobím uvedeným v hárku E.
</t>
        </r>
      </text>
    </comment>
    <comment ref="E13" authorId="0" shapeId="0">
      <text>
        <r>
          <rPr>
            <sz val="9"/>
            <color indexed="81"/>
            <rFont val="Tahoma"/>
            <family val="2"/>
            <charset val="238"/>
          </rPr>
          <t xml:space="preserve">Žiadateľ uvedie predpokladanú hodnotu totožnú s hodnotou uvedenou v energetickom audite </t>
        </r>
        <r>
          <rPr>
            <sz val="9"/>
            <color rgb="FF000000"/>
            <rFont val="Tahoma"/>
            <family val="2"/>
            <charset val="238"/>
          </rPr>
          <t>po realizácii projektu. Do výpočtu sa nezahŕňa spotreba primárnej energie z obnoviteľných zdrojov.</t>
        </r>
      </text>
    </comment>
    <comment ref="D18" authorId="0" shapeId="0">
      <text>
        <r>
          <rPr>
            <sz val="9"/>
            <color rgb="FF000000"/>
            <rFont val="Tahoma"/>
            <family val="2"/>
            <charset val="238"/>
          </rPr>
          <t xml:space="preserve">Žiadateľ má nárok vylúčiť jeden nereprezentatívny rok (v období od n do n-1). </t>
        </r>
      </text>
    </comment>
    <comment ref="E18" authorId="0" shapeId="0">
      <text>
        <r>
          <rPr>
            <sz val="9"/>
            <color indexed="81"/>
            <rFont val="Tahoma"/>
            <family val="2"/>
            <charset val="238"/>
          </rPr>
          <t>Žiadateľ uvedie hodnotu totožnú s hodnotou uvedenou v energetickom audite.</t>
        </r>
        <r>
          <rPr>
            <sz val="9"/>
            <color rgb="FF000000"/>
            <rFont val="Tahoma"/>
            <family val="2"/>
            <charset val="238"/>
          </rPr>
          <t xml:space="preserve">
Do výpočtu sa nezáhŕňa spotreba konečnej energie z obnoviteľných zdrojov.</t>
        </r>
      </text>
    </comment>
    <comment ref="C20" authorId="0" shapeId="0">
      <text>
        <r>
          <rPr>
            <sz val="9"/>
            <color indexed="81"/>
            <rFont val="Tahoma"/>
            <family val="2"/>
            <charset val="238"/>
          </rPr>
          <t xml:space="preserve">Údaje o sledovaných rokoch sa vyplnia automaticky v súlade s referenčným obdobím uvedeným v hárku E.
</t>
        </r>
      </text>
    </comment>
    <comment ref="E27" authorId="0" shapeId="0">
      <text>
        <r>
          <rPr>
            <sz val="9"/>
            <color rgb="FF000000"/>
            <rFont val="Tahoma"/>
            <family val="2"/>
            <charset val="238"/>
          </rPr>
          <t>Žiadateľ uvedie  predpokladanú hodnotu totožnú s hodnotou uvedenou v energetickom audite po realizácii projektu.
Do výpočtu sa nezáhŕňa spotreba konečnej energie z obnoviteľných zdrojov.</t>
        </r>
      </text>
    </comment>
  </commentList>
</comments>
</file>

<file path=xl/comments8.xml><?xml version="1.0" encoding="utf-8"?>
<comments xmlns="http://schemas.openxmlformats.org/spreadsheetml/2006/main">
  <authors>
    <author>Author</author>
    <author>Krivdová Lucia</author>
  </authors>
  <commentList>
    <comment ref="D5" authorId="0" shapeId="0">
      <text>
        <r>
          <rPr>
            <sz val="9"/>
            <color rgb="FF000000"/>
            <rFont val="Tahoma"/>
            <family val="2"/>
            <charset val="238"/>
          </rPr>
          <t xml:space="preserve">Z rolletového menu vyberte odpoveď áno/nie.
</t>
        </r>
        <r>
          <rPr>
            <sz val="9"/>
            <color rgb="FF000000"/>
            <rFont val="Tahoma"/>
            <family val="2"/>
            <charset val="238"/>
          </rPr>
          <t xml:space="preserve">Pokiaľ má projekt nulový alebo zanedbateľný predvídateľný vplyv na predmetný environmentálny cieľ, alebo pozitívne podporuje tento cieľ, zvoľte odpoveď "nie" a uveďte sručné odôvodnenie. 
</t>
        </r>
        <r>
          <rPr>
            <sz val="9"/>
            <color rgb="FF000000"/>
            <rFont val="Tahoma"/>
            <family val="2"/>
            <charset val="238"/>
          </rPr>
          <t xml:space="preserve">
</t>
        </r>
        <r>
          <rPr>
            <sz val="9"/>
            <color rgb="FF000000"/>
            <rFont val="Tahoma"/>
            <family val="2"/>
            <charset val="238"/>
          </rPr>
          <t>V prípade, že projekt nemá na predmetný environmentálny cieľ nulový alebo zanedbateľný predvídateľný vplyv a nepodporuje tento cieľ, zvolí žiadateľ odpoveď "áno" a v časti 2 kontrolného zoznamu vykoná vecné posúdenie dodržiavania zásady „výrazne nenarušiť“ v rámci daného environmentálneho cieľa.</t>
        </r>
      </text>
    </comment>
    <comment ref="E5" authorId="0" shapeId="0">
      <text>
        <r>
          <rPr>
            <sz val="9"/>
            <color rgb="FF000000"/>
            <rFont val="Tahoma"/>
            <family val="2"/>
            <charset val="238"/>
          </rPr>
          <t xml:space="preserve">Ak žiadateľ v stĺpci "Ak ste zvolili možnosť "nie" uvedťe odôvodnenie" uviedol odpoveď nie, vyberie jeden z prípadov uvedených v zozname v rolletovom menu.
</t>
        </r>
      </text>
    </comment>
    <comment ref="F5" authorId="1" shapeId="0">
      <text>
        <r>
          <rPr>
            <sz val="9"/>
            <color rgb="FF000000"/>
            <rFont val="Segoe UI"/>
            <family val="2"/>
            <charset val="238"/>
          </rPr>
          <t xml:space="preserve">Odporúčame žiadateľom odpovedať v súlade s popisom opatrenia v Časti 1 Kontrolného zoznamu, ktorý je uvedený v Príručke pre žiadateľa s prílohami, časť "Uplatňovanie princípu – výrazne nenarušiť „Do no significant harm“ – podľa komponentu 4 Dekarbonizácia priemyslu – Plán obnovy a odolnosti"
</t>
        </r>
      </text>
    </comment>
    <comment ref="D13" authorId="0" shapeId="0">
      <text>
        <r>
          <rPr>
            <sz val="9"/>
            <color rgb="FF000000"/>
            <rFont val="Tahoma"/>
            <family val="2"/>
            <charset val="238"/>
          </rPr>
          <t xml:space="preserve">Z roletového menu vyberte odpoveď áno/nie.
</t>
        </r>
      </text>
    </comment>
    <comment ref="E13" authorId="0" shapeId="0">
      <text>
        <r>
          <rPr>
            <sz val="9"/>
            <color rgb="FF000000"/>
            <rFont val="Tahoma"/>
            <family val="2"/>
            <charset val="238"/>
          </rPr>
          <t xml:space="preserve">Pokiaľ je to užitočné, pri vykonávaní vecného posúdenia opatrenia z hľadiska dodržiavania zásady „výrazne nenarušiť“ v rámci časti 2 kontrolného zoznamu sa môže žiadateľ opierať o uvedený zoznam podporných dôkazových prvkov. Použitie tohto zoznamu je dobrovoľné a žiadateľ ho môže využiť pri zisťovaní, ktorý druh dôkazov môže podporiť ich odôvodnenie, že opatrenie dodržiava zásadu „výrazne nenarušiť“. Zoznam slúži ako doplnok k všeobecným otázkam uvedeným v časti 2 kontrolného zoznamu.
</t>
        </r>
      </text>
    </comment>
    <comment ref="D26" authorId="0" shapeId="0">
      <text>
        <r>
          <rPr>
            <sz val="9"/>
            <color indexed="81"/>
            <rFont val="Tahoma"/>
            <family val="2"/>
            <charset val="238"/>
          </rPr>
          <t xml:space="preserve">Z roletového menu vyberte odpoveď áno/nie.
</t>
        </r>
      </text>
    </comment>
    <comment ref="A28" authorId="0" shapeId="0">
      <text>
        <r>
          <rPr>
            <sz val="9"/>
            <color rgb="FF000000"/>
            <rFont val="Tahoma"/>
            <family val="2"/>
            <charset val="238"/>
          </rPr>
          <t>V prípade odpovede "Nie" v prvej otázke, nie je potrebné odpovedať na túto otázku.</t>
        </r>
      </text>
    </comment>
    <comment ref="D28" authorId="0" shapeId="0">
      <text>
        <r>
          <rPr>
            <sz val="9"/>
            <color indexed="81"/>
            <rFont val="Tahoma"/>
            <family val="2"/>
            <charset val="238"/>
          </rPr>
          <t xml:space="preserve">V prípade odpovede "Áno" uveďte bližší popis vo vedľajšom stĺpci.
</t>
        </r>
      </text>
    </comment>
  </commentList>
</comments>
</file>

<file path=xl/comments9.xml><?xml version="1.0" encoding="utf-8"?>
<comments xmlns="http://schemas.openxmlformats.org/spreadsheetml/2006/main">
  <authors>
    <author>Author</author>
  </authors>
  <commentList>
    <comment ref="D4" authorId="0" shapeId="0">
      <text>
        <r>
          <rPr>
            <sz val="9"/>
            <color rgb="FF000000"/>
            <rFont val="Tahoma"/>
            <family val="2"/>
            <charset val="238"/>
          </rPr>
          <t xml:space="preserve">Žiadateľ má nárok vylúčiť jeden nereprezentatívny rok (v období od n do n-1). 
</t>
        </r>
      </text>
    </comment>
    <comment ref="C6" authorId="0" shapeId="0">
      <text>
        <r>
          <rPr>
            <sz val="9"/>
            <color indexed="81"/>
            <rFont val="Tahoma"/>
            <family val="2"/>
            <charset val="238"/>
          </rPr>
          <t xml:space="preserve">Údaje o sledovaných rokoch sa vyplnia v súlade s referenčným obdobím uvedeným v hárku 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<sst xmlns="http://schemas.openxmlformats.org/spreadsheetml/2006/main" count="589" uniqueCount="491">
  <si>
    <r>
      <t xml:space="preserve">FORMULÁR ŽIADOSTI - časť A - </t>
    </r>
    <r>
      <rPr>
        <sz val="18"/>
        <color theme="0"/>
        <rFont val="Calibri"/>
        <family val="2"/>
        <charset val="238"/>
        <scheme val="minor"/>
      </rPr>
      <t>I</t>
    </r>
    <r>
      <rPr>
        <sz val="16"/>
        <color theme="0"/>
        <rFont val="Calibri"/>
        <family val="2"/>
        <charset val="238"/>
        <scheme val="minor"/>
      </rPr>
      <t>dentifikácia žiadateľa a projektu</t>
    </r>
  </si>
  <si>
    <t>Kód žiadosti
(žiadateľ nevypĺňa)</t>
  </si>
  <si>
    <t>A.1 Identifikácia žiadateľa</t>
  </si>
  <si>
    <t>Obchodné meno žiadateľa</t>
  </si>
  <si>
    <t>Sídlo žiadateľa</t>
  </si>
  <si>
    <t>Ulica</t>
  </si>
  <si>
    <t>Číslo</t>
  </si>
  <si>
    <t>Obec</t>
  </si>
  <si>
    <t>PSČ</t>
  </si>
  <si>
    <t>Štát</t>
  </si>
  <si>
    <t>IČO</t>
  </si>
  <si>
    <t>Platiteľ DPH</t>
  </si>
  <si>
    <t>Veľkosť podniku žiadateľa</t>
  </si>
  <si>
    <t xml:space="preserve">Identifikácia osoby určenej pre komunikáciu s MŽP SR </t>
  </si>
  <si>
    <t>meno a priezvisko</t>
  </si>
  <si>
    <t>telefónne číslo</t>
  </si>
  <si>
    <t>e-mail</t>
  </si>
  <si>
    <t>A.2 Identifikácia projektu</t>
  </si>
  <si>
    <t>Schéma pomoci</t>
  </si>
  <si>
    <t xml:space="preserve">Názov projektu </t>
  </si>
  <si>
    <t>Oprávnená aktivita</t>
  </si>
  <si>
    <t>Miesto realizácie projektu</t>
  </si>
  <si>
    <t>okres</t>
  </si>
  <si>
    <t>obec</t>
  </si>
  <si>
    <t>Harmonogram projektu</t>
  </si>
  <si>
    <t xml:space="preserve">Plánovaný dátum začatia realizácie projektu </t>
  </si>
  <si>
    <t xml:space="preserve">Plánovaný dátum ukončenia vecnej realizácie projektu </t>
  </si>
  <si>
    <t>Merateľné ukazovatele projektu</t>
  </si>
  <si>
    <t>Názov merateľného ukazovateľa projektu</t>
  </si>
  <si>
    <t>Cieľová hodnota</t>
  </si>
  <si>
    <r>
      <t xml:space="preserve">Zníženie emisií skleníkových plynov </t>
    </r>
    <r>
      <rPr>
        <b/>
        <sz val="11"/>
        <color theme="1"/>
        <rFont val="Calibri"/>
        <family val="2"/>
      </rPr>
      <t>[</t>
    </r>
    <r>
      <rPr>
        <b/>
        <i/>
        <sz val="11"/>
        <color theme="1"/>
        <rFont val="Calibri"/>
        <family val="2"/>
        <charset val="238"/>
        <scheme val="minor"/>
      </rPr>
      <t>t CO2eqv/ rok</t>
    </r>
    <r>
      <rPr>
        <b/>
        <sz val="11"/>
        <color theme="1"/>
        <rFont val="Calibri"/>
        <family val="2"/>
      </rPr>
      <t>]</t>
    </r>
  </si>
  <si>
    <t>Zníženie tuhých znečisťujúcich látok (TZL) [kg/ rok]</t>
  </si>
  <si>
    <t xml:space="preserve">Celkové oprávnené výdavky projektu [EUR] </t>
  </si>
  <si>
    <t>A.3 Technické a environmentálne podmienky oprávnenosti</t>
  </si>
  <si>
    <t>Podmienka:</t>
  </si>
  <si>
    <t>Splnenie podmienky</t>
  </si>
  <si>
    <t>Projekt je v súlade s právnymi predpismi EÚ a národnými zákonmi platnými v oblasti životného prostredia.</t>
  </si>
  <si>
    <t xml:space="preserve">Projekt je v súlade s technickými usmerneniami podporovaných činností a spoločností a stanovením cieľov dekarbonizácie (Technické usmernenie  týkajúce  sa  uplatňovania  zásady  „výrazne  nenarušiť“  podľa  nariadenia o Mechanizme na podporu obnovy a odolnosti (2021/C 58/01) (DNSH – „do  no  significant  harm“). </t>
  </si>
  <si>
    <t xml:space="preserve">Projekt je v súlade s požiadavkami pre najlepšie dostupné techniky (BAT). </t>
  </si>
  <si>
    <t>A.4 Zoznam žiadostí o pomoc z iných zdrojov</t>
  </si>
  <si>
    <t>Identifikácia žiadosti</t>
  </si>
  <si>
    <t>Poskytovateľ</t>
  </si>
  <si>
    <t>Program</t>
  </si>
  <si>
    <t>A.5 Prílohy formulára žiadosti</t>
  </si>
  <si>
    <t>K tomuto formuláru žiadosti predkladám nasledovné prílohy:</t>
  </si>
  <si>
    <t>A.6 Súhrnné čestné vyhlásenie žiadateľa</t>
  </si>
  <si>
    <t>Ja, dolupodpísaný žiadateľ (štatutárny orgán žiadateľa) čestne vyhlasujem, že:</t>
  </si>
  <si>
    <t>som si vedomý zodpovednosti za predloženie úplných a správnych údajov, pričom beriem na vedomie, že preukázanie opaku je spojené s rizikom možných následkov v rámci posudzovania žiadosti a/alebo implementácie projektu (napr. možnosť mimoriadneho ukončenia zmluvného vzťahu, vznik neoprávnených výdavkov)</t>
  </si>
  <si>
    <t>mám vysporiadané finančné vzťahy so štátnym rozpočtom</t>
  </si>
  <si>
    <t>nie je voči mne vedené konkurzné konanie, nie som v konkurze, v reštrukturalizácii a nebol proti mne zamietnutý návrh na vyhlásenie konkurzu pre nedostatok majetku</t>
  </si>
  <si>
    <t>nie je voči mne vedený výkon rozhodnutia</t>
  </si>
  <si>
    <t>nemám evidované nedoplatky poistného na zdravotné poistenie, sociálne poistenie a príspevkov na starobné dôchodkové sporenie</t>
  </si>
  <si>
    <t>nie som podnikom v ťažkostiach</t>
  </si>
  <si>
    <t>som zapísaný v registri partnerov verejného sektora v prípade, že sa na mňa vzťahuje táto povinnosť v súlade so zákonom 315/2016 Z. z. o registri partnerov verejného sektora a o zmene a doplnení niektorých zákonov</t>
  </si>
  <si>
    <t>nenárokuje sa voči mne vrátenie štátnej pomoci na základe rozhodnutia Európskej komisie, v ktorom bola táto štátna pomoc poskytnutá Slovenskou republikou označená za neoprávnenú a nezlučiteľnú s vnútorným trhom</t>
  </si>
  <si>
    <t>žiadateľ, ktorým je právnická osoba (t. j. ak relevantné), nemá právoplatným rozsudkom uložený niektorý z nasledujúcich trestov: trest zrušenia právnickej osoby, trest zákazu prijímať dotácie alebo subvencie, trest zákazu prijímať pomoc a podporu poskytovanú z fondov Európskej únie alebo trest zákazu účasti vo verejnom obstarávaní podľa zákona č. 91/2016 Z. z. o trestnej zodpovednosti právnických osôb a o zmene a doplnení niektorých zákonov v znení neskorších predpisov</t>
  </si>
  <si>
    <t>nie som evidovaný v Systéme včasného odhaľovania rizika a vylúčenia (EDES) ako vylúčená osoba alebo subjekt (v zmysle článku 135 a nasledujúcich nariadenia č. 2018/1046)</t>
  </si>
  <si>
    <t>nezačal* som s realizáciou prác na projekte pred dátumom predloženia tejto žiadosti</t>
  </si>
  <si>
    <t>pomoc v rámci projektu, resp. jeho časti nebude poskytnutá na odvetvia a činnosti, na ktoré sa pomoc v zmysle relevantnej právnej úpravy nevzťahuje</t>
  </si>
  <si>
    <t>* V súlade s Usmerneniami o štátnej pomoci v oblasti klímy, ochrany životného prostredia a energetiky na rok 2022 v znení oznámenia Európskej komisie č. C(2022)481 , čl. 2.4, bod 19 (82) je „začatím prác“ prvý záväzok firmy (napríklad na objednávku zariadenia alebo začatie výstavby), na základe ktorého je investícia nezvratná. Kúpa pozemku a prípravné práce, ako napríklad získavanie povolení a uskutočňovanie predbežných štúdií uskutočniteľnosti, sa nepovažujú za začatie prác. V prípade prevzatia podniku znamená „začatie prác“ okamih nadobudnutia aktív priamo spojených s nadobudnutým podnikom;</t>
  </si>
  <si>
    <t>Meno a priezvisko osoby oprávnenej konať v mene žiadateľa</t>
  </si>
  <si>
    <t>Podpis</t>
  </si>
  <si>
    <r>
      <t xml:space="preserve">FORMULÁR ŽIADOSTI - časť B - </t>
    </r>
    <r>
      <rPr>
        <sz val="16"/>
        <color theme="0"/>
        <rFont val="Calibri"/>
        <family val="2"/>
        <charset val="238"/>
        <scheme val="minor"/>
      </rPr>
      <t>Rozpočet projektu na dekarbonizáciu priemyslu</t>
    </r>
  </si>
  <si>
    <t>Názov žiadateľa</t>
  </si>
  <si>
    <t>Názov projektu</t>
  </si>
  <si>
    <t>P.č.</t>
  </si>
  <si>
    <t>Názov výdavku</t>
  </si>
  <si>
    <t>Kategória výdavkov</t>
  </si>
  <si>
    <t>Podkategória výdavkov</t>
  </si>
  <si>
    <t>MJ</t>
  </si>
  <si>
    <t>Počet jednotiek</t>
  </si>
  <si>
    <t>Výdavky celkom</t>
  </si>
  <si>
    <t>Stanovenie výšky výdavkov</t>
  </si>
  <si>
    <t>Vecný popis výdavku
(komentár k rozpočtu)</t>
  </si>
  <si>
    <t>Celkové investičné výdavky na dekarbonizáciu priemyslu</t>
  </si>
  <si>
    <t xml:space="preserve">prieskum trhu </t>
  </si>
  <si>
    <t xml:space="preserve">odborný posudok </t>
  </si>
  <si>
    <t>stavebný rozpočet vypracovaný oprávnenou osobou / ocenený výkaz výmer oprávnenou osobou</t>
  </si>
  <si>
    <t>ukončené verejné obstarávanie/obstarávanie</t>
  </si>
  <si>
    <r>
      <t xml:space="preserve">FORMULÁR ŽIADOSTI - časť C - </t>
    </r>
    <r>
      <rPr>
        <sz val="16"/>
        <color theme="0"/>
        <rFont val="Calibri"/>
        <family val="2"/>
        <charset val="238"/>
        <scheme val="minor"/>
      </rPr>
      <t>Kontrafaktuálny scenár</t>
    </r>
  </si>
  <si>
    <t>Popis kontrafaktuálneho scenára</t>
  </si>
  <si>
    <r>
      <t>Predpokladané celkové emisie CO</t>
    </r>
    <r>
      <rPr>
        <b/>
        <vertAlign val="subscript"/>
        <sz val="11"/>
        <rFont val="Calibri"/>
        <family val="2"/>
        <charset val="238"/>
        <scheme val="minor"/>
      </rPr>
      <t>2</t>
    </r>
    <r>
      <rPr>
        <b/>
        <sz val="11"/>
        <rFont val="Calibri"/>
        <family val="2"/>
        <charset val="238"/>
        <scheme val="minor"/>
      </rPr>
      <t>eqv po implementácii opatrení kontrafaktuálneho scenára (v tonách CO</t>
    </r>
    <r>
      <rPr>
        <b/>
        <vertAlign val="subscript"/>
        <sz val="11"/>
        <rFont val="Calibri"/>
        <family val="2"/>
        <charset val="238"/>
        <scheme val="minor"/>
      </rPr>
      <t>2</t>
    </r>
    <r>
      <rPr>
        <b/>
        <sz val="11"/>
        <rFont val="Calibri"/>
        <family val="2"/>
        <charset val="238"/>
        <scheme val="minor"/>
      </rPr>
      <t>eqv/rok)</t>
    </r>
  </si>
  <si>
    <r>
      <t>Zníženie emisií CO</t>
    </r>
    <r>
      <rPr>
        <b/>
        <vertAlign val="subscript"/>
        <sz val="11"/>
        <rFont val="Calibri"/>
        <family val="2"/>
        <charset val="238"/>
        <scheme val="minor"/>
      </rPr>
      <t>2</t>
    </r>
    <r>
      <rPr>
        <b/>
        <sz val="11"/>
        <rFont val="Calibri"/>
        <family val="2"/>
        <charset val="238"/>
        <scheme val="minor"/>
      </rPr>
      <t>eqv - kontrafaktuálny scenár (v tonách CO2eqv/rok)</t>
    </r>
  </si>
  <si>
    <r>
      <t>Zníženie emisií CO</t>
    </r>
    <r>
      <rPr>
        <b/>
        <vertAlign val="subscript"/>
        <sz val="11"/>
        <rFont val="Calibri"/>
        <family val="2"/>
        <charset val="238"/>
        <scheme val="minor"/>
      </rPr>
      <t>2</t>
    </r>
    <r>
      <rPr>
        <b/>
        <sz val="11"/>
        <rFont val="Calibri"/>
        <family val="2"/>
        <charset val="238"/>
        <scheme val="minor"/>
      </rPr>
      <t>eqv - faktuálny scenár (v tonách CO2eqv/rok)</t>
    </r>
  </si>
  <si>
    <t>Poznámka</t>
  </si>
  <si>
    <r>
      <t xml:space="preserve">FORMULÁR ŽIADOSTI - časť D - </t>
    </r>
    <r>
      <rPr>
        <sz val="16"/>
        <color theme="0"/>
        <rFont val="Calibri"/>
        <family val="2"/>
        <charset val="238"/>
        <scheme val="minor"/>
      </rPr>
      <t>Rozpočet kontrafaktuálneho scenára (zabezpečenie súladu s Normami Únie)</t>
    </r>
  </si>
  <si>
    <t>Je prevádzka zariadenia, ktoré je dotknutá realizáciou projektu v súlade so súčasnými/ budúcimi Normami Únie?</t>
  </si>
  <si>
    <t>Áno</t>
  </si>
  <si>
    <t>Je realizácia projektu zameraná na dosiahnutie súladu so súčasnými/ budúcimi Normami Únie?</t>
  </si>
  <si>
    <t xml:space="preserve">Celkové investičné výdavky na referenčnú investíciu pre súlad s Normami Únie </t>
  </si>
  <si>
    <t>Spôsob stanovenia investičných výdavkov na referenčnú investíciu pre súlad s Normami Únie</t>
  </si>
  <si>
    <t>Výška výdavku bola stanovená na základe prieskumu trhu.</t>
  </si>
  <si>
    <t>Opis východiskovej situácie súvisiacej s predkladaným projektom</t>
  </si>
  <si>
    <t>Okrem prvého bodu Žiadateľ (ak relevantné pre Žiadateľa a projekt) uvedie taktiež:</t>
  </si>
  <si>
    <t>Bližšie informácie</t>
  </si>
  <si>
    <r>
      <t>Kategorizáciu zdroja znečisťovania ovzdušia (podľa prílohy č. 1 k vyhláške 410/2012 Z. z.)</t>
    </r>
    <r>
      <rPr>
        <vertAlign val="superscript"/>
        <sz val="11"/>
        <color theme="1"/>
        <rFont val="Calibri"/>
        <family val="2"/>
        <charset val="238"/>
      </rPr>
      <t>1</t>
    </r>
  </si>
  <si>
    <r>
      <t>Zaradenie činnosti podľa prílohy 1 k zákonu o integrovanej prevencii a kontrole znečisťovania životného prostredia.</t>
    </r>
    <r>
      <rPr>
        <vertAlign val="superscript"/>
        <sz val="11"/>
        <color theme="1"/>
        <rFont val="Calibri"/>
        <family val="2"/>
        <charset val="238"/>
      </rPr>
      <t>2</t>
    </r>
  </si>
  <si>
    <r>
      <t>Odkaz na príslušný dokument, ktorým sa povoľuje prevádzka zdroja znečisťovania ovzdušia podľa zákona 137/2010 Z. z. o ovzduší v znení neskorších predpisov</t>
    </r>
    <r>
      <rPr>
        <vertAlign val="superscript"/>
        <sz val="11"/>
        <color theme="1"/>
        <rFont val="Calibri"/>
        <family val="2"/>
        <charset val="238"/>
      </rPr>
      <t>3</t>
    </r>
    <r>
      <rPr>
        <sz val="11"/>
        <color theme="1"/>
        <rFont val="Calibri"/>
        <family val="2"/>
        <charset val="238"/>
        <scheme val="minor"/>
      </rPr>
      <t xml:space="preserve"> alebo integrované povolenie podľa zákona č. 39/2013 Z. z. o integrovanej prevencii a kontrole znečisťovania životného prostredia a o zmene a doplnení niektorých zákonov v znení neskorších predpisov.</t>
    </r>
  </si>
  <si>
    <t>V prípade relevancie odkaz na inú budúcu normu Únie (ak sa nejedná o závery BAT podľa predošlého bodu).</t>
  </si>
  <si>
    <t>Popis súladu prevádzky predmetného zariadenia s požiadavkami platnej a účinnej legislatívy, resp. budúcej normy Únie.</t>
  </si>
  <si>
    <t>V súčasnosti platné emisné limity, spolu s odkazom na príslušnú legislatívu.</t>
  </si>
  <si>
    <t>Legislatíva:</t>
  </si>
  <si>
    <r>
      <rPr>
        <u/>
        <vertAlign val="superscript"/>
        <sz val="11"/>
        <color theme="10"/>
        <rFont val="Calibri"/>
        <family val="2"/>
        <charset val="238"/>
      </rPr>
      <t>1</t>
    </r>
    <r>
      <rPr>
        <u/>
        <sz val="11"/>
        <color theme="10"/>
        <rFont val="Calibri"/>
        <family val="2"/>
        <charset val="238"/>
        <scheme val="minor"/>
      </rPr>
      <t xml:space="preserve"> </t>
    </r>
    <r>
      <rPr>
        <u/>
        <sz val="11"/>
        <color theme="1"/>
        <rFont val="Calibri"/>
        <family val="2"/>
        <charset val="238"/>
        <scheme val="minor"/>
      </rPr>
      <t>https://www.slov-lex.sk/pravne-predpisy/prilohy/SK/ZZ/2012/410/20210315_4625483-2.pdf</t>
    </r>
  </si>
  <si>
    <r>
      <rPr>
        <u/>
        <vertAlign val="superscript"/>
        <sz val="11"/>
        <color theme="1"/>
        <rFont val="Calibri"/>
        <family val="2"/>
        <charset val="238"/>
      </rPr>
      <t>2</t>
    </r>
    <r>
      <rPr>
        <u/>
        <sz val="11"/>
        <color theme="1"/>
        <rFont val="Calibri"/>
        <family val="2"/>
        <charset val="238"/>
        <scheme val="minor"/>
      </rPr>
      <t xml:space="preserve"> https://www.slov-lex.sk/pravne-predpisy/SK/ZZ/2013/39/20211101.html#prilohy</t>
    </r>
  </si>
  <si>
    <r>
      <rPr>
        <u/>
        <vertAlign val="superscript"/>
        <sz val="11"/>
        <color theme="1"/>
        <rFont val="Calibri"/>
        <family val="2"/>
        <charset val="238"/>
      </rPr>
      <t>3</t>
    </r>
    <r>
      <rPr>
        <u/>
        <sz val="11"/>
        <color theme="1"/>
        <rFont val="Calibri"/>
        <family val="2"/>
        <charset val="238"/>
        <scheme val="minor"/>
      </rPr>
      <t xml:space="preserve"> https://www.slov-lex.sk/pravne-predpisy/SK/ZZ/2010/137/</t>
    </r>
  </si>
  <si>
    <r>
      <rPr>
        <u/>
        <vertAlign val="superscript"/>
        <sz val="11"/>
        <color theme="1"/>
        <rFont val="Calibri"/>
        <family val="2"/>
        <charset val="238"/>
      </rPr>
      <t>4</t>
    </r>
    <r>
      <rPr>
        <u/>
        <sz val="11"/>
        <color theme="1"/>
        <rFont val="Calibri"/>
        <family val="2"/>
        <charset val="238"/>
        <scheme val="minor"/>
      </rPr>
      <t xml:space="preserve"> https://eur-lex.europa.eu/legal-content/SK/TXT/?uri=CELEX:32010L0075</t>
    </r>
  </si>
  <si>
    <r>
      <rPr>
        <u/>
        <vertAlign val="superscript"/>
        <sz val="11"/>
        <color theme="1"/>
        <rFont val="Calibri"/>
        <family val="2"/>
        <charset val="238"/>
      </rPr>
      <t>5</t>
    </r>
    <r>
      <rPr>
        <u/>
        <sz val="11"/>
        <color theme="1"/>
        <rFont val="Calibri"/>
        <family val="2"/>
        <charset val="238"/>
        <scheme val="minor"/>
      </rPr>
      <t xml:space="preserve"> https://bat.enviroportal.sk/public/DatabazaBREF.aspx</t>
    </r>
  </si>
  <si>
    <r>
      <t>FORMULÁR ŽIADOSTI - časť E - Kvantifikácia CO</t>
    </r>
    <r>
      <rPr>
        <b/>
        <vertAlign val="subscript"/>
        <sz val="16.2"/>
        <color theme="0"/>
        <rFont val="Calibri"/>
        <family val="2"/>
        <charset val="238"/>
      </rPr>
      <t>2</t>
    </r>
    <r>
      <rPr>
        <b/>
        <sz val="18"/>
        <color theme="0"/>
        <rFont val="Calibri"/>
        <family val="2"/>
        <charset val="238"/>
        <scheme val="minor"/>
      </rPr>
      <t>eqv redukcie</t>
    </r>
  </si>
  <si>
    <t>Znečisťujúca látka</t>
  </si>
  <si>
    <t>m.j.</t>
  </si>
  <si>
    <t>Obdobie</t>
  </si>
  <si>
    <t>Reprezentatívny rok</t>
  </si>
  <si>
    <t>Produkcia emisií</t>
  </si>
  <si>
    <t>Východiskový stav</t>
  </si>
  <si>
    <r>
      <t>CO</t>
    </r>
    <r>
      <rPr>
        <vertAlign val="subscript"/>
        <sz val="11"/>
        <rFont val="Calibri"/>
        <family val="2"/>
        <charset val="238"/>
        <scheme val="minor"/>
      </rPr>
      <t>2</t>
    </r>
    <r>
      <rPr>
        <sz val="11"/>
        <rFont val="Calibri"/>
        <family val="2"/>
        <charset val="238"/>
        <scheme val="minor"/>
      </rPr>
      <t>eqv</t>
    </r>
    <r>
      <rPr>
        <vertAlign val="superscript"/>
        <sz val="11"/>
        <rFont val="Calibri"/>
        <family val="2"/>
        <charset val="238"/>
        <scheme val="minor"/>
      </rPr>
      <t>1</t>
    </r>
  </si>
  <si>
    <t>n*</t>
  </si>
  <si>
    <t>n/a</t>
  </si>
  <si>
    <t>t/rok</t>
  </si>
  <si>
    <t>Nie</t>
  </si>
  <si>
    <t>Výpočet priemernej hodnoty zníženia emisií skleníkových plynov pred realizáciou projektu</t>
  </si>
  <si>
    <t>Stav po realizácií projektu</t>
  </si>
  <si>
    <r>
      <t>CO</t>
    </r>
    <r>
      <rPr>
        <vertAlign val="subscript"/>
        <sz val="11"/>
        <color theme="1"/>
        <rFont val="Calibri"/>
        <family val="2"/>
        <charset val="238"/>
      </rPr>
      <t>2</t>
    </r>
    <r>
      <rPr>
        <sz val="11"/>
        <color theme="1"/>
        <rFont val="Calibri"/>
        <family val="2"/>
        <charset val="238"/>
        <scheme val="minor"/>
      </rPr>
      <t>eqv</t>
    </r>
    <r>
      <rPr>
        <vertAlign val="superscript"/>
        <sz val="11"/>
        <color theme="1"/>
        <rFont val="Calibri"/>
        <family val="2"/>
        <charset val="238"/>
        <scheme val="minor"/>
      </rPr>
      <t>1</t>
    </r>
  </si>
  <si>
    <t>Merateľný ukazovateľ projektu</t>
  </si>
  <si>
    <t>m.j./rok</t>
  </si>
  <si>
    <t>Dosiahnutý stav</t>
  </si>
  <si>
    <t xml:space="preserve">Zníženie emisií skleníkových plynov </t>
  </si>
  <si>
    <r>
      <t>[tony CO</t>
    </r>
    <r>
      <rPr>
        <vertAlign val="subscript"/>
        <sz val="11"/>
        <color theme="1"/>
        <rFont val="Calibri"/>
        <family val="2"/>
        <charset val="238"/>
        <scheme val="minor"/>
      </rPr>
      <t>2</t>
    </r>
    <r>
      <rPr>
        <sz val="11"/>
        <color theme="1"/>
        <rFont val="Calibri"/>
        <family val="2"/>
        <charset val="238"/>
        <scheme val="minor"/>
      </rPr>
      <t>eqv/ rok]</t>
    </r>
  </si>
  <si>
    <t>%</t>
  </si>
  <si>
    <t>FORMULÁR ŽIADOSTI - časť F - EÚ ETS  referenčné štandardy</t>
  </si>
  <si>
    <t xml:space="preserve">Vykonáva žiadateľ činnosti spadajúce pod prílohu č. 1 k zákonu o obchodovaní? </t>
  </si>
  <si>
    <t>Týka sa realizácia projektu činností spadajúcich pod prílohu č. 1 k zákonu o obchodovaní?</t>
  </si>
  <si>
    <t>Zoznam činností spadajúcich pod prílohu č. 1 zákona o obchodovaní</t>
  </si>
  <si>
    <t>Referenčný štandard</t>
  </si>
  <si>
    <t>Referenčná úroveň</t>
  </si>
  <si>
    <r>
      <t>Úroveň emisií CO</t>
    </r>
    <r>
      <rPr>
        <b/>
        <vertAlign val="subscript"/>
        <sz val="9.35"/>
        <color theme="1"/>
        <rFont val="Calibri"/>
        <family val="2"/>
        <charset val="238"/>
      </rPr>
      <t>2</t>
    </r>
    <r>
      <rPr>
        <b/>
        <sz val="11"/>
        <color theme="1"/>
        <rFont val="Calibri"/>
        <family val="2"/>
        <charset val="238"/>
        <scheme val="minor"/>
      </rPr>
      <t>eqv na jednotku produktu  dosahovaná v dôsledku realizácie projektu</t>
    </r>
  </si>
  <si>
    <t>Referenčný štandard podľa Vykonávacieho nariadenia Komisie (EÚ) 2021/447 relevantný pre predkladaný projekt</t>
  </si>
  <si>
    <t>Hliník</t>
  </si>
  <si>
    <t>Spekané dolomitické vápno</t>
  </si>
  <si>
    <t>Základné vstupy pre výpočet</t>
  </si>
  <si>
    <t xml:space="preserve"> * Vykonávacie nariadenie Komisie (EÚ) 2021/447 z 12. marca 2021, ktorým sa určujú revidované referenčné úrovne na účely bezodplatného prideľovania emisných kvót na obdobie rokov 2021 až 2025 podľa článku 10a ods. 2 smernice Európskeho parlamentu a Rady 2003/87/ES. https://eur-lex.europa.eu/legal-content/SK/TXT/HTML/?uri=CELEX:32021R0447&amp;from=SK</t>
  </si>
  <si>
    <t>FORMULÁR ŽIADOSTI - časť G - Energetická efektívnosť</t>
  </si>
  <si>
    <t>Spotreba primárnej energie</t>
  </si>
  <si>
    <t>GJ/rok</t>
  </si>
  <si>
    <t>Výpočet priemernej hodnoty zníženia spotreby primárnej energie pred realizáciou projektu</t>
  </si>
  <si>
    <t>Zníženie konečnej spotreby energie</t>
  </si>
  <si>
    <t>Konečná spotreba energie</t>
  </si>
  <si>
    <t>Výpočet priemernej hodnoty zníženia konečnej spotreby energie pred realizáciou projektu</t>
  </si>
  <si>
    <t>FORMULÁR ŽIADOSTI - časť H - Kritériá zabezpečenia súladu projektu s princípom „výrazne nenarušiť“</t>
  </si>
  <si>
    <t>Časť 1 kontrolného zoznamu - Určte spomedzi šiestich environmentálnych cieľov tie, ktoré si vyžadujú vecné posúdenie</t>
  </si>
  <si>
    <t>Uveďte, ktoré z týchto environmentálnych cieľov si vyžadujú vecné posúdenie opatrenia z hľadiska dodržiavania zásady „výrazne nenarušiť“</t>
  </si>
  <si>
    <t>Áno/Nie</t>
  </si>
  <si>
    <t>Ak ste zvolili možnosť „nie“, vyberte jeden z prípadov</t>
  </si>
  <si>
    <t>Ak ste zvolili možnosť „nie“, uveďte odôvodnenie</t>
  </si>
  <si>
    <t>Zmiernenie zmeny klímy</t>
  </si>
  <si>
    <t>Adaptácia na zmenu klímy</t>
  </si>
  <si>
    <t>Udržateľné využívanie a ochrana vodných a morských zdrojov</t>
  </si>
  <si>
    <t>Obehové hospodárstvo vrátane predchádzania vzniku odpadu a recyklácie</t>
  </si>
  <si>
    <t>Prevencia a kontrola znečisťovania ovzdušia, vody alebo pôdy</t>
  </si>
  <si>
    <t>Ochrana a obnova biodiverzity a ekosystémov</t>
  </si>
  <si>
    <t>Časť 2 kontrolného zoznamu - Poskytnutie vecného posúdenia dodržiavania zásady „výrazne nenarušiť“ pre tie environmentálne ciele, ktoré si to vyžadujú</t>
  </si>
  <si>
    <t>Otázky</t>
  </si>
  <si>
    <r>
      <t>Podporné dôkazové prvky</t>
    </r>
    <r>
      <rPr>
        <sz val="11"/>
        <color theme="1"/>
        <rFont val="Calibri"/>
        <family val="2"/>
      </rPr>
      <t>*</t>
    </r>
  </si>
  <si>
    <t>Vecné odôvodnenie</t>
  </si>
  <si>
    <r>
      <rPr>
        <b/>
        <i/>
        <sz val="11"/>
        <color theme="1"/>
        <rFont val="Calibri"/>
        <family val="2"/>
        <charset val="238"/>
      </rPr>
      <t>Zmiernenie zmeny klímy</t>
    </r>
    <r>
      <rPr>
        <sz val="11"/>
        <color theme="1"/>
        <rFont val="Calibri"/>
        <family val="2"/>
        <charset val="238"/>
        <scheme val="minor"/>
      </rPr>
      <t>: 
Očakáva sa, že opatrenie povedie k značným emisiám skleníkových plynov?</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</si>
  <si>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V prípade opatrenia v oblasti, na ktorú sa nevzťahujú referenčné hodnoty ETS, je opatrenie zlučiteľné s dosiahnutím cieľa zníženia emisií skleníkových plynov do roku 2030 a s cieľom dosiahnutia klimatickej neutrality do roku 2050.
—	V prípade opatrenia na podporu elektrifikácie je opatrenie doplnené dôkazmi o tom, že energetický mix smeruje k dekarbonizácii v súlade s cieľmi znižovania emisií skleníkových plynov do roku 2030 a 2050 a sprevádzané zvýšením kapacity výroby energie z obnoviteľných zdrojov.</t>
  </si>
  <si>
    <r>
      <rPr>
        <b/>
        <i/>
        <sz val="11"/>
        <color theme="1"/>
        <rFont val="Calibri"/>
        <family val="2"/>
        <charset val="238"/>
      </rPr>
      <t>Adaptácia na zmenu klímy</t>
    </r>
    <r>
      <rPr>
        <sz val="11"/>
        <color theme="1"/>
        <rFont val="Calibri"/>
        <family val="2"/>
        <charset val="238"/>
        <scheme val="minor"/>
      </rPr>
      <t>: 
Očakáva sa, že opatrenie povedie k zvýšenému nepriaznivému dôsledku súčasnej klímy a očakávanej budúcej klímy na samotné opatrenie alebo na ľudí, prírodu alebo majetok?</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</si>
  <si>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Vykonalo sa primerané posúdenie klimatických rizík.
—	Ak investícia presahuje hodnotu 10 miliónov EUR, vykonalo sa alebo sa plánuje vykonať posúdenie zraniteľnosti voči zmene klímy a klimatických rizík, na základe ktorého sa identifikujú, vyhodnotia a vykonajú príslušné adaptačné opatrenia.</t>
  </si>
  <si>
    <r>
      <rPr>
        <b/>
        <i/>
        <sz val="11"/>
        <color theme="1"/>
        <rFont val="Calibri"/>
        <family val="2"/>
        <charset val="238"/>
      </rPr>
      <t>Udržateľné využívanie a ochrana vodných a morských zdrojov</t>
    </r>
    <r>
      <rPr>
        <sz val="11"/>
        <color theme="1"/>
        <rFont val="Calibri"/>
        <family val="2"/>
        <charset val="238"/>
        <scheme val="minor"/>
      </rPr>
      <t>: 
Očakáva sa, že opatrenie bude poškodzovať:
i) dobrý stav alebo dobrý ekologický potenciál vodných útvarov vrátane povrchových a podzemných vôd,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</si>
  <si>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Riziká zhoršenia životného prostredia súvisiace s ochranou kvality vody a so zabránením nedostatku vody boli identifikované a riešené v súlade s požiadavkami rámcovej smernice o vode a plánom manažmentu povodia.
—	V prípade opatrenia súvisiaceho s pobrežným a morským prostredím toto opatrenie natrvalo nevylučuje ani neohrozuje dosiahnutie dobrého environmentálneho stavu vymedzeného v rámcovej smernici o morskej stratégii na úrovni dotknutého morského regiónu alebo subregiónu alebo v morských vodách iných členských štátov.
—	Opatrenie nemá významný vplyv i) na dotknuté vodné útvary (ani nebráni tomu, aby konkrétny vodný útvar, ktorého sa týka, ani iné vodné útvary v tom istom povodí dosiahli dobrý stav alebo dobrý potenciál v súlade s požiadavkami rámcovej smernice o vode) ani na ii) chránené biotopy a druhy priamo závislé od vody.</t>
  </si>
  <si>
    <t>ii) dobrý environmentálny stav morských vôd?</t>
  </si>
  <si>
    <r>
      <rPr>
        <b/>
        <i/>
        <sz val="11"/>
        <color theme="1"/>
        <rFont val="Calibri"/>
        <family val="2"/>
        <charset val="238"/>
      </rPr>
      <t>Prechod na obehové hospodárstvo, predchádzanie vzniku odpadu a recyklácia</t>
    </r>
    <r>
      <rPr>
        <sz val="11"/>
        <color theme="1"/>
        <rFont val="Calibri"/>
        <family val="2"/>
        <charset val="238"/>
        <scheme val="minor"/>
      </rPr>
      <t>: 
Očakáva sa, že opatrenie:
i) povedie k výraznému zvýšeniu vzniku, spaľovania alebo zneškodňovania odpadu s výnimkou spaľovania nerecyklovateľného nebezpečného odpadu,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</si>
  <si>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je v súlade s príslušným vnútroštátnym alebo regionálnym programom odpadového hospodárstva a programom predchádzania vzniku odpadu v súlade s článkom 28 smernice 2008/98/ES zmenenej smernicou (EÚ) 2018/851, a ak je k dispozícii, s príslušnou vnútroštátnou, regionálnou alebo miestnou stratégiou obehového hospodárstva.
—	Opatrenie je v súlade so zásadami udržateľných výrobkov a hierarchiou odpadového hospodárstva, pričom prioritou je predchádzanie vzniku odpadu.
—	Opatrením sa zabezpečuje efektívne využívanie zdrojov v prípade hlavných použitých zdrojov. Riešia sa ním problémy neefektívnosti pri využívaní zdrojov vrátane zabezpečenia efektívneho využívania a trvácnosti výrobkov, budov a aktív.
—	Opatrením sa zabezpečuje účinný a efektívny triedený zber odpadu pri zdroji, ako aj to, aby sa frakcie rozdelené podľa zdroja posielali na prípravu na opätovné použitie alebo recykláciu.</t>
  </si>
  <si>
    <t>ii) povedie k výraznej neefektívnosti priameho alebo nepriameho využívania akéhokoľvek prírodného zdroja v ktorejkoľvek fáze jeho životného cyklu, ktorá nie je minimalizovaná primeranými opatreniami, alebo</t>
  </si>
  <si>
    <t>iii) spôsobí výrazné a dlhodobé poškodenie životného prostredia v súvislosti s obehovým hospodárstvom?</t>
  </si>
  <si>
    <r>
      <rPr>
        <b/>
        <i/>
        <sz val="11"/>
        <color theme="1"/>
        <rFont val="Calibri"/>
        <family val="2"/>
        <charset val="238"/>
      </rPr>
      <t>Prevencia a kontrola znečisťovania</t>
    </r>
    <r>
      <rPr>
        <sz val="11"/>
        <color theme="1"/>
        <rFont val="Calibri"/>
        <family val="2"/>
        <charset val="238"/>
        <scheme val="minor"/>
      </rPr>
      <t>: 
Očakáva sa, že opatrenie povedie k výraznému nárastu emisií znečisťujúcich látok do ovzdušia, vody alebo pôdy?</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</si>
  <si>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je v súlade s existujúcimi globálnymi, vnútroštátnymi, regionálnymi alebo miestnymi plánmi na zníženie znečistenia.
—	Opatrenie je v súlade s príslušnými závermi o najlepších dostupných technikách (BAT) alebo s referenčnými dokumentmi o najlepších dostupných technikách (BREF) v danom odvetví.
—	Zavedú sa alternatívne riešenia k používaniu nebezpečných látok. 
—	Opatrenie je v súlade s trvalo udržateľným používaním pesticídov.
—	Opatrenie je v súlade s najlepšími postupmi na boj proti antimikrobiálnej rezistencii.</t>
  </si>
  <si>
    <r>
      <rPr>
        <b/>
        <i/>
        <sz val="11"/>
        <color theme="1"/>
        <rFont val="Calibri"/>
        <family val="2"/>
        <charset val="238"/>
      </rPr>
      <t>Ochrana a obnova biodiverzity a ekosystémov</t>
    </r>
    <r>
      <rPr>
        <sz val="11"/>
        <color theme="1"/>
        <rFont val="Calibri"/>
        <family val="2"/>
        <charset val="238"/>
        <scheme val="minor"/>
      </rPr>
      <t>: 
Očakáva sa, že opatrenie bude:
i) výrazne poškodzovať dobrý stav a odolnosť ekosystémov,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</si>
  <si>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dodržiava hierarchiu zmierňovania a ďalšie relevantné požiadavky podľa smernice o biotopoch a smernice o vtákoch.
—	Vykonalo sa posúdenie vplyvu na životné prostredie a jeho závery boli implementované.</t>
  </si>
  <si>
    <t>ii) poškodzovať stav ochrany biotopov a druhov vrátane tých, ktoré sú záujmom Únie?</t>
  </si>
  <si>
    <t>* Príloha II Technického usmernenia týkajúceho sa uplatňovania zásady „výrazne nenarušiť“ podľa nariadenia o Mechanizme na podporu obnovy a odolnosti (2021/C 58/01) https://eur-lex.europa.eu/legal-content/SK/TXT/HTML/?uri=CELEX:52021XC0218(01)&amp;from=GA</t>
  </si>
  <si>
    <t>Využivánie fosílnych palív</t>
  </si>
  <si>
    <t>Bližší popis</t>
  </si>
  <si>
    <t>Sú v rámci projektu využívané fosílne palivá?</t>
  </si>
  <si>
    <r>
      <t xml:space="preserve">Je použitie fosílnych palív v dôsledku realizácie projektu nad rámec kritérií „výrazne nenarušiť“? </t>
    </r>
    <r>
      <rPr>
        <sz val="11"/>
        <color theme="1"/>
        <rFont val="Calibri"/>
        <family val="2"/>
      </rPr>
      <t>*</t>
    </r>
  </si>
  <si>
    <t>* Príloha III Technického usmernenia týkajúceho sa uplatňovania zásady „výrazne nenarušiť“ podľa nariadenia o Mechanizme na podporu obnovy a odolnosti (2021/C 58/01) https://eur-lex.europa.eu/legal-content/SK/TXT/HTML/?uri=CELEX:52021XC0218(01)&amp;from=GA</t>
  </si>
  <si>
    <t xml:space="preserve">FORMULÁR ŽIADOSTI - časť I - Kvantifikácia zníženia tuhých znečisťujúcich látok </t>
  </si>
  <si>
    <t>Produkcia tuhých znečisťujúcich látok</t>
  </si>
  <si>
    <t>Tuhé znečisťujúce látky</t>
  </si>
  <si>
    <t>kg/rok</t>
  </si>
  <si>
    <t>Výpočet priemernej hodnoty zníženia tuhých znečisťujúcich látok</t>
  </si>
  <si>
    <t>Zníženie tuhých znečisťujúcich látok</t>
  </si>
  <si>
    <t>Prílohy formulára žiadosti</t>
  </si>
  <si>
    <r>
      <t>Plnomocenstvo</t>
    </r>
    <r>
      <rPr>
        <sz val="11"/>
        <color theme="1"/>
        <rFont val="Calibri"/>
        <family val="2"/>
        <charset val="238"/>
        <scheme val="minor"/>
      </rPr>
      <t xml:space="preserve"> alebo</t>
    </r>
    <r>
      <rPr>
        <b/>
        <sz val="11"/>
        <color theme="1"/>
        <rFont val="Calibri"/>
        <family val="2"/>
        <charset val="238"/>
        <scheme val="minor"/>
      </rPr>
      <t xml:space="preserve"> iný doklad preukazujúci oprávnenie osoby konať v mene žiadateľa </t>
    </r>
    <r>
      <rPr>
        <sz val="11"/>
        <color theme="1"/>
        <rFont val="Calibri"/>
        <family val="2"/>
        <charset val="238"/>
        <scheme val="minor"/>
      </rPr>
      <t>(povinná príloha len v prípade relevantnosti)</t>
    </r>
  </si>
  <si>
    <t>Projektový zámer stavebno-technologického riešenia zariadenia OZE (povinná príloha)</t>
  </si>
  <si>
    <t xml:space="preserve">Odborný posudok na kontrafaktuálnu investíciu (povinná príloha len v prípade relevantnosti) </t>
  </si>
  <si>
    <t>Výpis z registra trestov (povinná príloha)</t>
  </si>
  <si>
    <t>áno</t>
  </si>
  <si>
    <t>nie</t>
  </si>
  <si>
    <t>mikro, malý podnik</t>
  </si>
  <si>
    <t>stredný podnik</t>
  </si>
  <si>
    <t>veľký podnik</t>
  </si>
  <si>
    <t>Druh zariadenia OZE</t>
  </si>
  <si>
    <t>Počet prevádzkových hodín</t>
  </si>
  <si>
    <t>Nové zariadenie, ktoré využíva slnečnú energiu na priamu výrobu elektriny</t>
  </si>
  <si>
    <t>Nové zariadenie, ktoré využíva veternú energiu na priamu výrobu elektriny</t>
  </si>
  <si>
    <t>Nové zariadenie, ktoré využíva geotermálnu energiu na výrobu elektriny pomocou kombinovanej výroby elektriny a tepla</t>
  </si>
  <si>
    <t>Nové zariadenie, ktoré využíva biomasu na výrobu elektriny pomocou kombinovanej výroby elektriny a tepla</t>
  </si>
  <si>
    <t>Nové zariadenie, ktoré využíva bioplyn na výrobu elektriny pomocou kombinovanej výroby elektriny a tepla</t>
  </si>
  <si>
    <t>Nové zariadenie, ktoré využíva skládkový plyn na výrobu elektriny pomocou kombinovanej výroby elektriny a tepla</t>
  </si>
  <si>
    <t>Nové zariadenie, ktoré využíva plyn z ČOV na výrobu elektriny pomocou kombinovanej výroby elektriny a tepla</t>
  </si>
  <si>
    <t>Životnosť</t>
  </si>
  <si>
    <t>som si vedomý, že životnosť komponentov nového zariadenia, ktoré využíva slnečnú energiu na priamu výrobu elektriny musí byť  minimálne 20 rokov v prípade fotovoltických panelov a 10 rokov v prípade meničov napätia</t>
  </si>
  <si>
    <t>som si vedomý, že životnosť veternej turbíny (komponent zariadenia, ktoré využíva veternú energiu na priamu výrobu elektriny) musí byť minimálne 15 rokov</t>
  </si>
  <si>
    <t>Pôda</t>
  </si>
  <si>
    <t xml:space="preserve">zariadenie na priamu výrobu elektriny zo slnečnej energie nebude umiestnené na pozemku, ktorý bol ku dňu vyhlásenia výzvy poľnohospodárskym druhom pozemku </t>
  </si>
  <si>
    <t>Dvojité financovanie</t>
  </si>
  <si>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 ani som o žiadnu inú pomoc nepožiadal</t>
  </si>
  <si>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 požiadal som o inú pomoc výlučne v žiadostiach identifikovaných v časti A.3 Zoznam žiadostí o pomoc z iných zdrojov a budem vykonávateľa bezodkladne informovať o výsledku spracovania týchto žiadostí príslušnými poskytovateľmi a prípadnom poskytnutí pomoci</t>
  </si>
  <si>
    <t>Územné členenie</t>
  </si>
  <si>
    <t>Banskobystrický samosprávny kraj</t>
  </si>
  <si>
    <t>Bratislavský samosprávny kraj</t>
  </si>
  <si>
    <t>Košický samosprávny kraj</t>
  </si>
  <si>
    <t>Nitriansky samosprávny kraj</t>
  </si>
  <si>
    <t>Prešovský samosprávny kraj</t>
  </si>
  <si>
    <t>Trenčiansky samosprávny kraj</t>
  </si>
  <si>
    <t>Trnavský samosprávny kraj</t>
  </si>
  <si>
    <t>Žilinský samosprávny kraj</t>
  </si>
  <si>
    <t>Banská Bystrica</t>
  </si>
  <si>
    <t>Bratislava I</t>
  </si>
  <si>
    <t>Gelnica</t>
  </si>
  <si>
    <t>Komárno</t>
  </si>
  <si>
    <t>Bardejov</t>
  </si>
  <si>
    <t>Bánovce nad Bebravou</t>
  </si>
  <si>
    <t>Dunajská Streda</t>
  </si>
  <si>
    <t>Bytča</t>
  </si>
  <si>
    <t>Banská Štiavnica</t>
  </si>
  <si>
    <t>Bratislava II</t>
  </si>
  <si>
    <t>Košice - okolie</t>
  </si>
  <si>
    <t>Levice</t>
  </si>
  <si>
    <t>Humenné</t>
  </si>
  <si>
    <t>Ilava</t>
  </si>
  <si>
    <t>Galanta</t>
  </si>
  <si>
    <t>Čadca</t>
  </si>
  <si>
    <t>Brezno</t>
  </si>
  <si>
    <t>Bratislava III</t>
  </si>
  <si>
    <t>Košice I</t>
  </si>
  <si>
    <t>Nitra</t>
  </si>
  <si>
    <t>Kežmarok</t>
  </si>
  <si>
    <t>Myjava</t>
  </si>
  <si>
    <t>Hlohovec</t>
  </si>
  <si>
    <t>Dolný Kubín</t>
  </si>
  <si>
    <t>Detva</t>
  </si>
  <si>
    <t>Bratislava IV</t>
  </si>
  <si>
    <t>Košice II</t>
  </si>
  <si>
    <t>Nové Zámky</t>
  </si>
  <si>
    <t>Levoča</t>
  </si>
  <si>
    <t>Nové Mesto nad Váhom</t>
  </si>
  <si>
    <t>Piešťany</t>
  </si>
  <si>
    <t>Kysucké Nové Mesto</t>
  </si>
  <si>
    <t>Krupina</t>
  </si>
  <si>
    <t>Bratislava V</t>
  </si>
  <si>
    <t>Košice III</t>
  </si>
  <si>
    <t>Šaľa</t>
  </si>
  <si>
    <t>Medzilaborce</t>
  </si>
  <si>
    <t>Partizánske</t>
  </si>
  <si>
    <t>Senica</t>
  </si>
  <si>
    <t>Liptovský Mikuláš</t>
  </si>
  <si>
    <t>Lučenec</t>
  </si>
  <si>
    <t>Malacky</t>
  </si>
  <si>
    <t>Košice IV</t>
  </si>
  <si>
    <t>Topoľčany</t>
  </si>
  <si>
    <t>Poprad</t>
  </si>
  <si>
    <t>Považská Bystrica</t>
  </si>
  <si>
    <t>Skalica</t>
  </si>
  <si>
    <t>Martin</t>
  </si>
  <si>
    <t>Poltár</t>
  </si>
  <si>
    <t>Pezinok</t>
  </si>
  <si>
    <t>Michalovce</t>
  </si>
  <si>
    <t>Zlaté Moravce</t>
  </si>
  <si>
    <t>Prešov</t>
  </si>
  <si>
    <t>Prievidza</t>
  </si>
  <si>
    <t>Trnava</t>
  </si>
  <si>
    <t>Námestovo</t>
  </si>
  <si>
    <t>Revúca</t>
  </si>
  <si>
    <t>Senec</t>
  </si>
  <si>
    <t>Rožňava</t>
  </si>
  <si>
    <t>Sabinov</t>
  </si>
  <si>
    <t>Púchov</t>
  </si>
  <si>
    <t>Ružomberok</t>
  </si>
  <si>
    <t>Rimavská Sobota</t>
  </si>
  <si>
    <t>Sobrance</t>
  </si>
  <si>
    <t>Snina</t>
  </si>
  <si>
    <t>Trenčín</t>
  </si>
  <si>
    <t>Turčianske Teplice</t>
  </si>
  <si>
    <t>Veľký Krtíš</t>
  </si>
  <si>
    <t>Spišská Nová Ves</t>
  </si>
  <si>
    <t>Stará Ľubovňa</t>
  </si>
  <si>
    <t>Tvrdošín</t>
  </si>
  <si>
    <t>Zvolen</t>
  </si>
  <si>
    <t>Trebišov</t>
  </si>
  <si>
    <t>Stropkov</t>
  </si>
  <si>
    <t>Žilina</t>
  </si>
  <si>
    <t>Žarnovica</t>
  </si>
  <si>
    <t>Svidník</t>
  </si>
  <si>
    <t>Žiar nad Hronom</t>
  </si>
  <si>
    <t>Vranov nad Topľou</t>
  </si>
  <si>
    <t>Intenzity</t>
  </si>
  <si>
    <t>A. Ziadatel - Projekt</t>
  </si>
  <si>
    <t>Oprávnené aktivity projektu</t>
  </si>
  <si>
    <t xml:space="preserve">Inštalovanie a modernizácia technológií na znižovanie emisií skleníkových plynov vo výrobnom alebo spracovateľskom procese </t>
  </si>
  <si>
    <t>Opatrenia týkajúce sa zmien technologických postupov za účelom zníženia emisií skleníkových plynov</t>
  </si>
  <si>
    <t>B. EU ETS štandardy</t>
  </si>
  <si>
    <t>Vykonávacie nariadenie Komisie (EÚ) 2021/447 z 12. marca 2021, ktorým sa určujú revidované referenčné úrovne na účely bezodplatného prideľovania emisných kvót na obdobie rokov 2021 až 2025 podľa článku 10a ods. 2 smernice Európskeho parlamentu a Rady 2003/87/ES (Text s významom pre EHP)</t>
  </si>
  <si>
    <t>https://eur-lex.europa.eu/legal-content/SK/TXT/?uri=uriserv%3AOJ.L_.2021.087.01.0029.01.SLK&amp;toc=OJ%3AL%3A2021%3A087%3ATOC</t>
  </si>
  <si>
    <t>Rreferenčný štandard produktu</t>
  </si>
  <si>
    <t>Koks</t>
  </si>
  <si>
    <t>Spekaná ruda</t>
  </si>
  <si>
    <t>Tekutý (horúci) kov</t>
  </si>
  <si>
    <t>Vopred vypálená anóda</t>
  </si>
  <si>
    <t>Šedý cementový slinok</t>
  </si>
  <si>
    <t>Biely cementový slinok</t>
  </si>
  <si>
    <t>Vápno</t>
  </si>
  <si>
    <t>Dolomitické vápno</t>
  </si>
  <si>
    <t>Plavené sklo</t>
  </si>
  <si>
    <t>Fľaše a konzervové sklo z bezfarebného skla</t>
  </si>
  <si>
    <t>Fľaše a konzervové sklo z farebného skla</t>
  </si>
  <si>
    <t>Produkty z nekonečného skleneného vlákna</t>
  </si>
  <si>
    <t>Lícové tehly</t>
  </si>
  <si>
    <t>Dlažobné tehly</t>
  </si>
  <si>
    <t>Krytinová škridla</t>
  </si>
  <si>
    <t>Prášok sušený rozprašovaním</t>
  </si>
  <si>
    <t>Sadra</t>
  </si>
  <si>
    <t>Sušená druhotná sadra</t>
  </si>
  <si>
    <t>Sulfátová buničina s krátkymi vláknami</t>
  </si>
  <si>
    <t>Sulfátová buničina s dlhými vláknami</t>
  </si>
  <si>
    <t>Sulfitová buničina, termomechanická a mechanická buničina</t>
  </si>
  <si>
    <t>Buničina zo zberového papiera</t>
  </si>
  <si>
    <t>Novinový papier</t>
  </si>
  <si>
    <t>Nenatieraný jemný papier</t>
  </si>
  <si>
    <t>Natieraný jemný papier</t>
  </si>
  <si>
    <t>Tissue papier</t>
  </si>
  <si>
    <t>Testliner a papier na zvlnenú vrstvu (fluting)</t>
  </si>
  <si>
    <t>Nenatieraný kartón</t>
  </si>
  <si>
    <t>Natieraný kartón</t>
  </si>
  <si>
    <t>Kyselina dusičná</t>
  </si>
  <si>
    <t>Kyselina adipová</t>
  </si>
  <si>
    <t>Monomér vinylchloridu (VCM)</t>
  </si>
  <si>
    <t>Fenol/acetón</t>
  </si>
  <si>
    <t>S-PVC</t>
  </si>
  <si>
    <t>E-PVC</t>
  </si>
  <si>
    <t>Bezvodá sóda</t>
  </si>
  <si>
    <t>Rafinérske produkty</t>
  </si>
  <si>
    <t>Uhlíková oceľ (EAF)</t>
  </si>
  <si>
    <t>Vysokolegovaná oceľ (EAF) (0,268)</t>
  </si>
  <si>
    <t>Liatina</t>
  </si>
  <si>
    <t>Minerálna vlna</t>
  </si>
  <si>
    <t>Sadrokartón</t>
  </si>
  <si>
    <t>Sadze</t>
  </si>
  <si>
    <t>Amoniak</t>
  </si>
  <si>
    <t>Parné krakovanie</t>
  </si>
  <si>
    <t>Aromatické uhľovodíky</t>
  </si>
  <si>
    <t>Styrén</t>
  </si>
  <si>
    <t>Vodík</t>
  </si>
  <si>
    <t>Syntetický plyn (syntézny)</t>
  </si>
  <si>
    <t>Etylénoxid/etylénglykoly</t>
  </si>
  <si>
    <t>Referenčný štandard tepla</t>
  </si>
  <si>
    <t>Referenčný štandard paliva</t>
  </si>
  <si>
    <t>Zákon o obchodovaní s emisnými kvótami a o zmene a doplnení niektorých zákonov</t>
  </si>
  <si>
    <t>Príloha č. 1 k zákonu č. 414/2012 Z.z. - zoznam činností</t>
  </si>
  <si>
    <t>https://www.slov-lex.sk/pravne-predpisy/SK/ZZ/2012/414/#prilohy</t>
  </si>
  <si>
    <t>Spaľovanie palív v zariadeniach s celkovým menovitým tepelným príkonom väčším ako 20 MW (okrem zariadení na spaľovanie nebezpečného alebo komunálneho odpadu).</t>
  </si>
  <si>
    <t>Rafinovanie minerálnych olejov.</t>
  </si>
  <si>
    <t>Výroba koksu.</t>
  </si>
  <si>
    <t>Praženie alebo spekanie vrátane granulovania kovovej rudy (vrátane sírnikovej rudy).</t>
  </si>
  <si>
    <t>Výroba surového železa alebo ocele (z prvotných alebo druhotných surovín) vrátane kontinuálneho liatia, s kapacitou väčšou ako 2,5 tony za hodinu.</t>
  </si>
  <si>
    <t>Výroba alebo spracovanie železných kovov (vrátane železných zliatin), pri ktorej sa prevádzkujú spaľovacie jednotky s celkovým menovitým tepelným príkonom väčším ako 20 MW. Spracovanie zahŕňa okrem iného valcovne, predohrievače, žíhacie pece, kováčne, zlievarne, pokovovanie a morenie.</t>
  </si>
  <si>
    <t>Výroba cementového slinku v rotačných peciach s výrobnou kapacitou väčšou ako 500 ton za deň alebo v iných peciach s výrobnou kapacitou väčšou ako 50 ton za deň.</t>
  </si>
  <si>
    <t>Výroba vápna alebo kalcinácia magnezitu v rotačných peciach alebo iných peciach s výrobnou kapacitou väčšou ako 50 t za deň.</t>
  </si>
  <si>
    <t>Výroba skla vrátane sklených vlákien s kapacitou tavenia presahujúcou 20 ton za deň.</t>
  </si>
  <si>
    <t>Výroba keramických výrobkov vypaľovaním, hlavne krytinových škridiel, tehál, žiaruvzdorných tvárnic, obkladačiek, kameniny alebo porcelánu s výrobnou kapacitou presahujúcou 75 ton za deň.</t>
  </si>
  <si>
    <t>Výroba buničiny z dreva alebo iných vláknitých materiálov.</t>
  </si>
  <si>
    <t>Výroba papiera alebo lepenky s výrobnou kapacitou väčšou ako 20 ton denne.</t>
  </si>
  <si>
    <t>Výroba primárneho hliníka.</t>
  </si>
  <si>
    <t>Výroba sekundárneho hliníka, kde sa prevádzkujú spaľovacie jednotky s celkovým tepelným príkonom väčším ako 20 MW.</t>
  </si>
  <si>
    <t>Výroba alebo spracovanie neželezných kovov vrátane výroby zliatin, rafinácie, výroby odliatkov atď., kde sa prevádzkujú spaľovacie jednotky s celkovým menovitým tepelným príkonom (vrátane palív použitých ako redukčné činidlá) väčším ako 20 MW.</t>
  </si>
  <si>
    <t>Výroba izolačného materiálu z minerálnej vlny využívajúcej sklo, kameň alebo trosku s výrobnou kapacitou väčšou ako 20 ton za deň.</t>
  </si>
  <si>
    <t>Sušenie alebo kalcinácia sádrovca alebo výroba sadrokartónu a iných výrobkov zo sádrovca, kde sa prevádzkujú spaľovacie jednotky s celkovým menovitým tepelným príkonom väčším ako 20 MW.</t>
  </si>
  <si>
    <t>Priemyselná výroba sadzí zahŕňajúca karbonizáciu organických látok, ako sú oleje, dechty a zvyšky z krakovania a destilácie, pri ktorej sa prevádzkujú spaľovacie jednotky s celkovým menovitým tepelným príkonom väčším ako 20 MW.</t>
  </si>
  <si>
    <t>Výroba kyseliny dusičnej.</t>
  </si>
  <si>
    <t>Výroba kyseliny apidovej.</t>
  </si>
  <si>
    <t>Výroba glyoxalu a kyseliny 2-oxoetánovej.</t>
  </si>
  <si>
    <t>Výroba amoniaku.</t>
  </si>
  <si>
    <t>Výroba veľkoobjemových organických chemikálií krakovaním, reformovaním, čiastočnou alebo celkovou oxidáciou alebo podobnými postupmi s výrobnou kapacitou väčšou ako 100 ton za deň.</t>
  </si>
  <si>
    <t>Výroba vodíka (H2) a syntézneho plynu reformovaním alebo čiastočnou oxidáciou s výrobnou kapacitou väčšou ako 25 ton za deň.</t>
  </si>
  <si>
    <t>Výroba uhličitanu sodného (Na2CO3) a hydrogénuhličitanu sodného (NaHCO3).</t>
  </si>
  <si>
    <t>Zachytávanie skleníkových plynov zo zariadení, na ktoré sa vzťahuje tento zákon, na účely prepravy a geologického ukladania v úložisku povolené podľa osobitného predpisu.</t>
  </si>
  <si>
    <t>Preprava skleníkových plynov potrubím na účely geologického ukladania v úložisku povoleného podľa osobitného predpisu.</t>
  </si>
  <si>
    <t>Geologické ukladanie skleníkových plynov povolené podľa osobitného predpisu.</t>
  </si>
  <si>
    <t>FORMULÁR ŽIADOSTI - časť B - Kritériá zabezpečenia súladu projektu s princípom „výrazne nenarušiť“</t>
  </si>
  <si>
    <t>Kritériá zabezpečenia súladu projektu s princípom „výrazne nenarušiť“</t>
  </si>
  <si>
    <t>Opatrenie má nulový alebo zanedbateľný predvídateľný vplyv na environmentálny cieľ súvisiaci s priamymi a primárnymi nepriamymi účinkami opatrenia počas celého jeho životného cyklu vzhľadom na jeho povahu, a preto sa považuje za opatrenie v súlade so zásadou „výrazne nenarušiť“ z hľadiska príslušného cieľa.</t>
  </si>
  <si>
    <t>Opatrenie sa uplatnením sledovania označuje ako opatrenie podporujúce zmenu klímy alebo environmentálny cieľ a jeho koeficient je 100 %, a preto sa považuje za opatrenie v súlade so zásadou „výrazne nenarušiť“ z hľadiska príslušného cieľa.</t>
  </si>
  <si>
    <t>Opatrenie „významne prispieva“ k environmentálnemu cieľu podľa nariadenia o taxonómii, a preto sa považuje za opatrenie v súlade so zásadou „výrazne nenarušiť“ z hľadiska príslušného cieľa.</t>
  </si>
  <si>
    <t>EU ETS priemyselné odvetvia</t>
  </si>
  <si>
    <t>10 Výroba potravín</t>
  </si>
  <si>
    <t>11 Výroba nápojov</t>
  </si>
  <si>
    <t>16  Spracovanie dreva a výroba výrobkov z dreva a korku okrem nábytku; výroba predmetov
zo slamy a prúteného materiálu</t>
  </si>
  <si>
    <t>17 Výroba papiera a papierových výrobkov</t>
  </si>
  <si>
    <t>19 Výroba koksu a rafinovaných ropných produktov</t>
  </si>
  <si>
    <t>20 Výroba chemikálií a chemických produktov</t>
  </si>
  <si>
    <t>21  Výroba základných farmaceutických výrobkov a farmaceutických prípravkov</t>
  </si>
  <si>
    <t>22 Výroba výrobkov z gumy a plastu</t>
  </si>
  <si>
    <t>23 Výroba ostatných nekovových minerálnych výrobkov</t>
  </si>
  <si>
    <t>24 Výroba a spracovanie kovov</t>
  </si>
  <si>
    <t>29 Výroba motorových vozidiel, návesov a prívesov</t>
  </si>
  <si>
    <t>31  Výroba nábytku</t>
  </si>
  <si>
    <r>
      <t xml:space="preserve">FORMULÁR ŽIADOSTI - časť D - </t>
    </r>
    <r>
      <rPr>
        <sz val="11"/>
        <color theme="0"/>
        <rFont val="Calibri"/>
        <family val="2"/>
        <charset val="238"/>
        <scheme val="minor"/>
      </rPr>
      <t>Rozpočet kontrafaktuálneho scenára (zabezpečenie súladu s Normami Únie)</t>
    </r>
  </si>
  <si>
    <t>Spôsob stanovenia výšky výdavku na referenčnú investíciu</t>
  </si>
  <si>
    <t>N/A</t>
  </si>
  <si>
    <t>Výška výdavku bola stanovená na základe rozpočtu potvrdeného podpisom a pečiatkou oprávnenej osoby.</t>
  </si>
  <si>
    <t>Prílohy formulára žiadosti:</t>
  </si>
  <si>
    <t>Spôsob stanovenia kontrafaktuálneho scenára</t>
  </si>
  <si>
    <r>
      <t>Stanovenie Úrovne emisií CO</t>
    </r>
    <r>
      <rPr>
        <b/>
        <vertAlign val="subscript"/>
        <sz val="11"/>
        <color theme="1"/>
        <rFont val="Calibri"/>
        <family val="2"/>
        <scheme val="minor"/>
      </rPr>
      <t>2</t>
    </r>
    <r>
      <rPr>
        <b/>
        <sz val="11"/>
        <color theme="1"/>
        <rFont val="Calibri"/>
        <family val="2"/>
        <charset val="238"/>
        <scheme val="minor"/>
      </rPr>
      <t>eqv na jednotku produktu dosiahnutú po realizácii projektu</t>
    </r>
  </si>
  <si>
    <r>
      <t>Popis stanovenia Úrovne emisií CO</t>
    </r>
    <r>
      <rPr>
        <b/>
        <vertAlign val="subscript"/>
        <sz val="11"/>
        <color theme="1"/>
        <rFont val="Calibri"/>
        <family val="2"/>
        <scheme val="minor"/>
      </rPr>
      <t>2</t>
    </r>
    <r>
      <rPr>
        <b/>
        <sz val="11"/>
        <color theme="1"/>
        <rFont val="Calibri"/>
        <family val="2"/>
        <charset val="238"/>
        <scheme val="minor"/>
      </rPr>
      <t>eqv na jednotku produktu dosiahnutú po realizácii projketu</t>
    </r>
  </si>
  <si>
    <t>Znížene spotreby</t>
  </si>
  <si>
    <t>Žiadateľ uvedie v tejto časti technický popis technického riešenia, ktorým by bolo v rámci prevádzky dotknutej realizáciou projektu možné dosiahnuť minimálnu požadovanú úroveň ochrany životného prostredia podľa súčasných/ budúcich Noriem Únie („referenčná investícia pre súlad s Normami Únie“). Žiadateľ zároveň uvedie príslušnú normu spolu s dátumom jej účinnosti.
Žiadateľ uvedie opis technického riešenia ako technicky porovnateľnej investície, ktorú by vierohodne realizoval aj bez pomoci. Takouto porovnateľnou investíciou je napr. inštalácia technológie, ktorou by sa dosiahli minimálne emisné limity stanovené príslušnými normami Únie  alebo  inštalácia kapacitne a výkonovo porovnateľnej technológie, aká je navrhovaná projektom, ktorou by sa plnili príslušné minimálne normy Únie, a ktorú by žiadateľ realizoval v prípade, ak by pomoc nebola k dispozícii. 
Referenčná investícia pre súlad s Normami Únie dosahuje porovnateľné technické parametre, napr. čo do kapacity alebo výkonu zariadenia ako aj všetky ďalšie parametre, okrem vlastností, ktoré napĺňajú environmentálne ciele.
Keďže pomoc nesmie slúžiť na krytie výdavkov na činnosti, ktoré by podniku vznikli v každom prípade (napr. v rámci modernizácie alebo výmeny technologických zariadení podniku, ktorá je bežnou a nevyhnutnou súčasťou podnikateľských aktivít, alebo v rámci investície, kde je časť výdavkov určená na dosiahnutie povinných limitov ochrany životného prostredia), stanovením technicky porovnateľnej investície sa zabezpečí, že výdavky súvisiace s týmito aktivitami podniku, ktoré by podniku vznikli v každom prípade, nebudú financované prostredníctvom pomoci.
1.	V prípade, ak výdavky na referenčnú investíciu pre súlad s Normami Únie možno v celkových investičných výdavkoch navrhovaného projektu identifikovať ako osobitnú investíciu (napr. samostatný prídavný komponent), tieto výdavky súvisiace s ochranou životného prostredia sú nákladmi na dosiahnutie súladu s Normami Únie. Tieto výdavky na referenčnú investíciu pre súlad s Normami Únie sa odpočítajú od celkových výdavkov na realizáciu predkladaného projektu. 
2.	V prípade, ak výdavky na referenčnú investíciu pre súlad s Normami Únie nemožno v celkových investičných výdavkoch identifikovať ako osobitnú investíciu, investičné výdavky na referenčnú investíciu pre súlad s Normami Únie sa identifikujú na základe identifikácie investície, ktorá je menej prospešná životnému prostrediu a ktorá by sa uskutočnila aj bez pomoci (ktorou by sa dosiahli minimálne emisné limity stanovené príslušnými normami Únie ). Tieto výdavky na referenčnú investíciu pre súlad s Normami Únie sa odpočítajú od celkových výdavkov na realizáciu predkladaného projektu.
Príkladom referenčnej investície pre súlad s Normami Únie je technológia, ktorá spĺňa Normy Únie, ale ich neprekračuje (v prípade, že legislatíva SR vyžaduje prísnejšie limity, ako sú stanovené Normami Únie, tieto sa nezohľadňujú, rozhodujúce sú limity stanovené v Normách Únie). 
Žiadateľ je povinný výšku výdavkov na referenčnú investíciu pre súlad s Normami Únie určí jedným z nasledujúcich spôsobov:
-	na základe rozpočtu potvrdeného podpisom a pečiatkou oprávnenej osoby, 
-	na základe prieskumu trhu v zmysle predloženého záznamu z vyhodnotenia prieskumu trhu,
-	na základe znaleckého alebo odborného posudku,
-	iným relevantným spôsobom.</t>
  </si>
  <si>
    <t xml:space="preserve">Žiadateľ uvedie stručný popis prevádzky, popíše technológiu súčasného zariadenia, ktorá je dotknutá realizáciou projektu, jeho vplyv na životné prostredie v danej oblasti (najmä z hľadiska produkcie emisií) a relevantné informácie týkajúce sa právnych aspektov prevádzkovania predmetného zariadenia s dôrazom na plnenie požadovaných predpisov v oblasti ochrany životného prostredia. </t>
  </si>
  <si>
    <t xml:space="preserve">Uveďte priemyselné odvetvie podľa Štatistickej klasifikácie ekonomických činností SK NACE Rev. 2., ktorého sa dotýka realizácia projektu. </t>
  </si>
  <si>
    <r>
      <t>Referenčné štandardy v zmysle Prílohy Vykonávacieho nariadenia Komisie (EÚ) 2021/447</t>
    </r>
    <r>
      <rPr>
        <b/>
        <sz val="11"/>
        <color theme="1"/>
        <rFont val="Calibri"/>
        <family val="2"/>
      </rPr>
      <t>*</t>
    </r>
    <r>
      <rPr>
        <b/>
        <sz val="11"/>
        <color theme="1"/>
        <rFont val="Calibri"/>
        <family val="2"/>
        <charset val="238"/>
        <scheme val="minor"/>
      </rPr>
      <t xml:space="preserve"> aplikovateľné pre projekt</t>
    </r>
  </si>
  <si>
    <r>
      <t>Produkcia emisií</t>
    </r>
    <r>
      <rPr>
        <b/>
        <vertAlign val="superscript"/>
        <sz val="11"/>
        <color theme="1"/>
        <rFont val="Calibri"/>
        <family val="2"/>
        <scheme val="minor"/>
      </rPr>
      <t>2</t>
    </r>
  </si>
  <si>
    <r>
      <rPr>
        <i/>
        <vertAlign val="superscript"/>
        <sz val="9"/>
        <color theme="1"/>
        <rFont val="Calibri"/>
        <family val="2"/>
        <scheme val="minor"/>
      </rPr>
      <t>1</t>
    </r>
    <r>
      <rPr>
        <i/>
        <sz val="9"/>
        <color theme="1"/>
        <rFont val="Calibri"/>
        <family val="2"/>
        <charset val="238"/>
        <scheme val="minor"/>
      </rPr>
      <t xml:space="preserve"> Žiadateľ vyplní rok predloženia žiadosti "n" a uvedie množstvo emisií CO2eqv za príslušný rok v súlade s údajmi uvedenými v správe o emisiách skleníkových plynov z prevádzky podľa § 21 ods. 1 písm. a) zákona o obchodovaní overených overovateľom podľa § 24 ods. 3 písm. b) zákona o obchodovaní.   
Pre prepočet skleníkových plynov na CO2eqv sa uplatňujú koeficienty v zmysle prílohy Delegovaného nariadenia Komisie (EÚ) 2020/1044 z 8. mája 2020, ktorým sa dopĺňa nariadenie Európskeho parlamentu a Rady (EÚ) 2018/1999, pokiaľ ide o hodnoty potenciálu globálneho otepľovania, usmernenia k inventúre a inventarizačný systém Únie, a ktorým sa zrušuje delegované nariadenie Komisie (EÚ) č. 666/2014. https://eur-lex.europa.eu/legal-content/SK/TXT/HTML/?uri=CELEX:32020R1044&amp;from=GA
</t>
    </r>
    <r>
      <rPr>
        <i/>
        <vertAlign val="superscript"/>
        <sz val="9"/>
        <color theme="1"/>
        <rFont val="Calibri"/>
        <family val="2"/>
        <scheme val="minor"/>
      </rPr>
      <t>2</t>
    </r>
    <r>
      <rPr>
        <i/>
        <sz val="9"/>
        <color theme="1"/>
        <rFont val="Calibri"/>
        <family val="2"/>
        <charset val="238"/>
        <scheme val="minor"/>
      </rPr>
      <t xml:space="preserve"> Pri výpočte žiadateľ postupuje v súlade s požiadavkami na pravidlá monitorovania emisií a nahlasovania emisií v rámci EU ETS a bude zahŕňať emisie CO2eqv zo všetkých relevantných zdrojov a zdrojových tokov podľa smernice 2003/87/ES Európskeho parlamentu a Rady z 13. októbra 2003, o vytvorení systému obchodovania s emisnými kvótami skleníkových plynov v Únii a Delegovaným nariadením Komisie (EÚ) 2019/331 z 19. decembra 2018, ktorým sa ustanovujú prechodné pravidlá harmonizácie bezodplatného prideľovania emisných kvót podľa článku 10a smernice Európskeho parlamentu a Rady 2003/87/ES, platné v celej Únii. Žiadateľ popíše najmä postup zisťovania emisií skleníkových plynov z dotknutých prevádzok, opis surovín a pomocných materiálov, ktorých používanie spôsobuje emisie skleníkových plynov, opis zdrojov emisií skleníkových plynov.</t>
    </r>
  </si>
  <si>
    <t>Výška výdavku bola stanovená na základe znaleckého posudku.</t>
  </si>
  <si>
    <t>Iný relevantný spôsob stanovenia výšky výdavku - potrebné popísať v stĺpci "Blžší popis stanovenia výšky výdavku".</t>
  </si>
  <si>
    <t xml:space="preserve">Projektový zámer stavebno-technologického riešenia </t>
  </si>
  <si>
    <t xml:space="preserve">Plnomocenstvo alebo iný doklad preukazujúci oprávnenie osoby konať v mene žiadateľa </t>
  </si>
  <si>
    <t xml:space="preserve">Príloha k dokladovaniu kontrafaktuálneho scenára </t>
  </si>
  <si>
    <t xml:space="preserve">Príloha preukazujúca výšku referenčnej investície pre súlad s Normami Únie </t>
  </si>
  <si>
    <t xml:space="preserve">Energetický audit </t>
  </si>
  <si>
    <t>...</t>
  </si>
  <si>
    <t>Uveďte číslo a dátum vydania posledného Rozhodnutia vrátane aktuálnej zmeny ku dňu predloženia žiadosti, ktorým bolo povolené vypúšťanie emisií skleníkových plynov podľa zákona o obchodovaní.</t>
  </si>
  <si>
    <t>Realizácia opatrení sa týka prevažne nasledovných činností vykonávaných žiadateľom spadajúcich pod prílohu č. 1 zákona o obchodovaní:</t>
  </si>
  <si>
    <t>Zníženie spotreby primárnej energie - báza</t>
  </si>
  <si>
    <r>
      <t>Odkaz na príslušný BREF, resp. závery o BAT vydané príslušným vykonávacím rozhodnutím Komisie, ktorým sa podľa smernice 2010/75/EÚ</t>
    </r>
    <r>
      <rPr>
        <vertAlign val="superscript"/>
        <sz val="11"/>
        <color theme="1"/>
        <rFont val="Calibri"/>
        <family val="2"/>
        <charset val="238"/>
      </rPr>
      <t>4</t>
    </r>
    <r>
      <rPr>
        <sz val="11"/>
        <color theme="1"/>
        <rFont val="Calibri"/>
        <family val="2"/>
        <charset val="238"/>
        <scheme val="minor"/>
      </rPr>
      <t xml:space="preserve"> stanovujú závery o najlepších dostupných technikách (BAT) (ďalej len „norma Únie“). Zoznam príslušných dokumentov je uvedený na stránke https://bat.enviroportal.sk/public/DatabazaBREF.aspx</t>
    </r>
    <r>
      <rPr>
        <vertAlign val="superscript"/>
        <sz val="11"/>
        <color theme="1"/>
        <rFont val="Calibri"/>
        <family val="2"/>
        <charset val="238"/>
        <scheme val="minor"/>
      </rPr>
      <t>5</t>
    </r>
    <r>
      <rPr>
        <sz val="11"/>
        <color theme="1"/>
        <rFont val="Calibri"/>
        <family val="2"/>
        <charset val="238"/>
        <scheme val="minor"/>
      </rPr>
      <t>; žiadateľ v súvislosti so závermi o BAT výslovne uvedie informáciu, či ide o platnú a už účinnú normu Únie alebo budúcu normu Únie  s lehotou na prispôsobenie sa.</t>
    </r>
  </si>
  <si>
    <t xml:space="preserve">Údaje potrebné na vyžiadanie výpisu z registra trestov </t>
  </si>
  <si>
    <t>Referenčná úroveň (kvóty/t) na roky 2021 - 2025</t>
  </si>
  <si>
    <t>Priemerná úroveň 10 % najúčinnejších zariadení v rokoch 2016 a 2017 (ekvivalenty t CO2/t)</t>
  </si>
  <si>
    <t>Vyberte odpoveď</t>
  </si>
  <si>
    <t>žiadateľ, ani štatutárny orgán žiadateľa, ani žiadny člen štatutárneho orgánu alebo iná osoba konajúca v mene Žiadateľa, ktorým je právnická osoba nemôže byť  právoplatne odsúdený  za niektorý z nasledujúcich trestných činov: trestný čin subvenčného podvodu, trestný čin poškodzovania finančných záujmov Európskej únie, trestný čin machinácií pri verejnom obstarávaní a verejnej dražbe, trestný čin prijímania úplatku, trestný čin podplácania, trestný čin nepriamej korupcie alebo trestný čin prijatia a poskytnutia nenáležitej výhody</t>
  </si>
  <si>
    <t>Dlhodobý nehmotný majetok</t>
  </si>
  <si>
    <t>Prieskum trhu</t>
  </si>
  <si>
    <t>Samostatné hnuteľné veci a súbory hnuteľných vecí</t>
  </si>
  <si>
    <t>VÚC</t>
  </si>
  <si>
    <t>v súlade s hierarchiou odpadového hospodárstva a Protokolom EÚ o nakladaní so stavebným odpadom a odpadom z demolácie zabezpečím, aby aspoň 70 % (hmotnosti) nie nebezpečného stavebného a demolačného odpadu (s výnimkou prirodzene sa vyskytujúceho materiálu zaradeného ako druh odpadu 17 05 04 vo Vyhláške č. 365/2015 Z.z., ktorou sa ustanovuje Katalóg odpadov) vyprodukovaného na stavenisku, bolo pripravených na opätovné použitie, recykláciu a ďalšie zhodnotenie a to vrátane činností spätného zasypávania, pri ktorých sa využije odpad ako náhrada za iné materiály</t>
  </si>
  <si>
    <t>(ak relevantné) výška pomoci, ktorá sa má ešte voči mne vymôcť na základe rozhodnutia Európskej komisie je...............................EUR</t>
  </si>
  <si>
    <t>predkladaný projekt spĺňa požiadavky uvedené v časti H - Kritériá zabezpečenia súladu projektu s princípom „výrazne nenarušiť“. Zároveň sa zaväzujem preukázať splnenie predmetných požiadaviek spôsobom a v lehotách stanovených v uvedenej prílohe a v tejto výzve</t>
  </si>
  <si>
    <t>Jednotková cena bez DPH</t>
  </si>
  <si>
    <r>
      <t>Len pomoc, ktorá má stimulačný účinok, sa môže považovať za pomoc umožňujúcu hospodársku činnosť. Stimulačný účinok nastane, keď pomoc motivuje prijímateľa k zmene správania, zapojeniu do ďalšej hospodárskej činnosti alebo do hospodárskej činnosti šetrnejšej k životnému prostrediu, ktorú by bez pomoci nevykonával alebo ktorú by vykonával v obmedzenej miere či iným spôsobom. 
Pomoc nesmie slúžiť na úhradu nákladov na činnosť, ktorú by prijímateľ pomoci vykonával v každom prípade, ani na kompenzáciu bežného podnikateľského rizika spojeného s hospodárskou činnosťou. 
K dokázaniu stimulačného účinku patrí identifikácia faktického a pravdepodobného kontrafaktuálneho scenára v prípade neposkytnutia pomoci. 
Kontrafaktuálny scenár predstavuje činnosť, ktorú by prijímateľ vykonával v prípade neexistencie pomoci. V niektorých prípadoch dekarbonizácie to môže zahŕňať investíciu do alternatívy, ktorá je menej šetrná k životnému prostrediu. V iných prípadoch sa nemusí uskutočniť žiadna investícia alebo môže byť investícia oneskorená, ale napríklad môže zahŕňať prevádzkové rozhodnutia, z ktorých by vyplýval menší environmentálny prínos, napr. pokračovanie v prevádzke existujúcich zariadení na danom mieste a/alebo nákup energie.
Daný scenár musí byť vierohodný, skutočný a musí sa týkať faktorov rozhodovania prevládajúcich v čase rozhodovania prijímateľa pomoci v súvislosti s projektom. 
Žiadateľ pri stanovení kontrafaktuálneho scenára vychádza z úradných dokumentov vedenia, posúdení rizík, finančných správ, interných podnikateľských plánov, stanovísk odborníkov a iných štúdií týkajúcich sa projektu, ktorý sa posudzuje. Pri preukazovaní stimulačného účinku je možné vychádzať z dokumentov obsahujúcich informácie o prognózach dopytu, odhadoch nákladov, finančných prognózach, dokumenty, ktoré boli predložené investičnému výboru a ktoré prezentujú investičné/ prevádzkové scenáre, alebo dokumenty poskytnuté finančným inštitúciám. Tieto dokumenty musia byť aktuálne vo vzťahu k rozhodovaciemu procesu týkajúcemu sa rozhodnutia o investícii/prevádzke.</t>
    </r>
    <r>
      <rPr>
        <sz val="11"/>
        <color rgb="FFFF0000"/>
        <rFont val="Calibri"/>
        <family val="2"/>
        <scheme val="minor"/>
      </rPr>
      <t xml:space="preserve"> </t>
    </r>
    <r>
      <rPr>
        <sz val="11"/>
        <rFont val="Calibri"/>
        <family val="2"/>
        <charset val="238"/>
        <scheme val="minor"/>
      </rPr>
      <t>K preukázaniu výšky rozpočtu žiadateľ pripojí  dokumenty, na základe ktorých určil spôsob stanovenia kontrafaktuálneho scenára.</t>
    </r>
  </si>
  <si>
    <r>
      <t>Pomoc podľa tejto schémy sa neposkytne na investície uskutočňované s cieľom zabezpečiť, aby podnik dosiahol súlad s normami Únie, ktoré sú už prijaté a normami Únie, ktoré sú už prijaté a ešte nenadobudli účinnosť v zmysle bodu 32 Usmernení.   
„Norma Únie“ je:
a)	záväzná norma Únie, v ktorej sa stanovujú požadované úrovne ochrany životného prostredia, ktoré majú jednotlivé podniky dosiahnuť, okrem noriem alebo cieľov stanovených na úrovni Únie, ktoré sú záväzné pre členské štáty, nie však pre jednotlivé podniky;
b)	povinnosť využívať najlepšie dostupné techniky, ako sa vymedzujú v smernici 2010/75/EÚ, a zabezpečiť, aby úrovne emisií neboli vyššie ako úrovne emisií, ktoré by sa dosiahli pri uplatňovaní najlepších dostupných techník; ak sú úrovne emisií spojené s najlepšími dostupnými technikami</t>
    </r>
    <r>
      <rPr>
        <vertAlign val="superscript"/>
        <sz val="11"/>
        <color theme="1"/>
        <rFont val="Calibri"/>
        <family val="2"/>
        <scheme val="minor"/>
      </rPr>
      <t>1</t>
    </r>
    <r>
      <rPr>
        <sz val="11"/>
        <color theme="1"/>
        <rFont val="Calibri"/>
        <family val="2"/>
        <charset val="238"/>
        <scheme val="minor"/>
      </rPr>
      <t xml:space="preserve">  vymedzené vo vykonávacích aktoch prijatých v súlade so smernicou 2010/75/EÚ alebo podľa iných uplatniteľných smerníc, na účely týchto usmernení sa budú uplatňovať uvedené úrovne; ak budú tieto úrovne vyjadrené ako rozsah, uplatní sa limit, pri ktorom došlo v dotknutom podniku k prvému dosiahnutiu najlepších dostupných techník.
Budúcou Normou Únie sa rozumie Norma v zmysle definície vyššie, ktorá už bola prijatá a ešte nenadobudla účinnosť.  
Náklady na dosiahnutie súladu s Normami Únie nie sú oprávnenými nákladmi podľa podmienok výzvy a Schémy.
V prípade, že prevádzka zariadenia, ktorá je dotknutá realizáciou projektu je v súlade so súčasnými/ budúcimi Normami Únie a súčasťou projektu nie sú náklady na dosiahnutie súladu so súčasnými/ budúcimi Normami Únie, Žiadateľ vyplní "Celkové investičné výdavky na referenčnú investíciu pre súlad s Normami Únie" vo výške 0 EUR,  Žiadateľ ďalej vyplní sekciu „Opis východiskovej situácie súvisiacej s predkladaným projektom“, ostatné sekcie Žiadateľ nevypĺňa a neprikladá k tejto časti žiadne doplňujúce prílohy.
V prípade, že prevádzka zariadenia, ktorá je dotknutá realizáciou projektu nie je v súlade so súčasnými/ budúcimi Normami Únie a súčasťou projektu sú náklady na dosiahnutie súladu so súčasnými/ budúcimi Normami Únie, vyplní žiadateľ výšku týchto výdavkov v časti "Celkové investičné výdavky na referenčnú investíciu pre súlad s Normami Únie ", Žiadateľ tiež vyplní všetky sekcie tejto časti Formulára.</t>
    </r>
    <r>
      <rPr>
        <sz val="11"/>
        <rFont val="Calibri"/>
        <family val="2"/>
        <charset val="238"/>
        <scheme val="minor"/>
      </rPr>
      <t xml:space="preserve"> Žiadateľ predloží v rámci tejto prílohy žiadosti jednu/ viacero z nasledovných príloh, tak aby zdokladoval celkové investičné výdavky na referenčnú investíciu pre súlad s Normami Únie:
-	priesk um trhu,
-	znalecký posudok,
-	rozpočet stavby potvrdený podpisom a pečiatkou oprávnenej osoby,
-	iný relevantný spôsob.</t>
    </r>
    <r>
      <rPr>
        <sz val="11"/>
        <color theme="1"/>
        <rFont val="Calibri"/>
        <family val="2"/>
        <charset val="238"/>
        <scheme val="minor"/>
      </rPr>
      <t xml:space="preserve">
</t>
    </r>
    <r>
      <rPr>
        <i/>
        <vertAlign val="superscript"/>
        <sz val="11"/>
        <color theme="1"/>
        <rFont val="Calibri"/>
        <family val="2"/>
        <scheme val="minor"/>
      </rPr>
      <t>1</t>
    </r>
    <r>
      <rPr>
        <sz val="11"/>
        <color theme="1"/>
        <rFont val="Calibri"/>
        <family val="2"/>
        <charset val="238"/>
        <scheme val="minor"/>
      </rPr>
      <t xml:space="preserve"> </t>
    </r>
    <r>
      <rPr>
        <i/>
        <sz val="9"/>
        <color theme="1"/>
        <rFont val="Calibri"/>
        <family val="2"/>
        <scheme val="minor"/>
      </rPr>
      <t>Môžu medzi ne patriť súvisiace úrovne emisií (BAT-AEL), súvisiace úrovne energetickej efektívnosti (BAT-AEEL) alebo súvisiace úrovne environmentálnych vlastností (BAT-AEPL).</t>
    </r>
  </si>
  <si>
    <t>kalendárny rok (1.1. - 31.12.)
po ukončení vecnej realizácie projektu</t>
  </si>
  <si>
    <r>
      <t>Žiadateľ vysvetlí, akým spôsobom stanovil „Úroveň emisií CO</t>
    </r>
    <r>
      <rPr>
        <i/>
        <vertAlign val="subscript"/>
        <sz val="11"/>
        <rFont val="Calibri"/>
        <family val="2"/>
        <scheme val="minor"/>
      </rPr>
      <t>2</t>
    </r>
    <r>
      <rPr>
        <i/>
        <sz val="11"/>
        <rFont val="Calibri"/>
        <family val="2"/>
        <scheme val="minor"/>
      </rPr>
      <t>eqv na jednotku produktu  dosiahnutá po realizácii projektu“, uvedie základné vstupy do výpočtu. Pri výpočte žiadateľ postupuje v súlade s požiadavkami na pravidlá monitorovania emisií a nahlasovania emisií v rámci EU ETS a bude zahŕňať emisie CO</t>
    </r>
    <r>
      <rPr>
        <i/>
        <vertAlign val="subscript"/>
        <sz val="11"/>
        <rFont val="Calibri"/>
        <family val="2"/>
        <scheme val="minor"/>
      </rPr>
      <t>2</t>
    </r>
    <r>
      <rPr>
        <i/>
        <sz val="11"/>
        <rFont val="Calibri"/>
        <family val="2"/>
        <scheme val="minor"/>
      </rPr>
      <t xml:space="preserve"> zo všetkých relevantných zdrojov a zdrojových tokov podľa smernice 2003/87/ES Európskeho parlamentu a Rady z 13. októbra 2003, o vytvorení systému obchodovania s emisnými kvótami skleníkových plynov v Únii a Delegovaným nariadením Komisie (EÚ) 2019/331 z 19. decembra 2018, ktorým sa ustanovujú prechodné pravidlá harmonizácie bezodplatného prideľovania emisných kvót podľa článku 10a smernice Európskeho parlamentu a Rady 2003/87/ES, platné v celej Únii. Žiadateľ popíše najmä postup zisťovania emisií skleníkových plynov z dotknutých prevádzok, opis surovín a pomocných materiálov, ktorých používanie spôsobuje emisie skleníkových plynov, opis zdrojov emisií skleníkových plynov. Žiadateľ môže pripojiť popis a výpočet a stanovenie Úrovne emisií CO</t>
    </r>
    <r>
      <rPr>
        <i/>
        <vertAlign val="subscript"/>
        <sz val="11"/>
        <rFont val="Calibri"/>
        <family val="2"/>
        <scheme val="minor"/>
      </rPr>
      <t>2</t>
    </r>
    <r>
      <rPr>
        <i/>
        <sz val="11"/>
        <rFont val="Calibri"/>
        <family val="2"/>
        <scheme val="minor"/>
      </rPr>
      <t xml:space="preserve">eqv na jednotku produktu dosiahnutú po realizácii projektu v samostatnej prílohe. </t>
    </r>
  </si>
  <si>
    <t xml:space="preserve">Výsledkom realizácie podporeného projektu musí byť zvýšenie energetickej efektívnosti, ktoré sa prejaví v znížení konečnej spotreby energie  v dôsledku realizácie projektu. 
Spotreba energie (primárnej/ konečnej) za projekt pred realizáciou projektu (východiskový stav) [GJ/rok] - Súčet všetkých foriem energie spotrebovanej za projekt pred realizáciou projektu na ročnej báze. Pozn.: Vypočíta sa ako súčet všetkých foriem energie spotrebovanej za projekt pred realizáciou projektu na ročnej báze (priemer za posledných 5 rokov bezprostredne predchádzajúcich predloženiu žiadosti, s možnosťou vylúčiť jeden nereprezentatívny rok). [GJ/rok]
Spotreba energie (primárnej/ konečnej) za projekt po realizácii projektu (cieľový stav) [GJ/rok] - Súčet všetkých foriem energie spotrebovanej za projekt po ukončení vecnej realizácie projektu na ročnej báze. Pozn.: Vypočíta sa ako súčet všetkých foriem energie spotrebovanej za projekt po ukončení vecnej realizácie projektu na ročnej báze. 
Žiadateľ preukazuje energetickú efektívnosť vyplnením údajov nižšie na základe energetického auditu, ktorý tvorí prílohu č.5 tejto žiadosti. </t>
  </si>
  <si>
    <r>
      <t xml:space="preserve">Projekty musia spĺňať legislatívu EÚ a SR v oblasti energetiky, klímy a životného prostredia, legislatívu v oblasti posudzovania vplyvov na životné prostredie (ďalej ako „EIA“), a zároveň musia byť v súlade s princípom „výrazne nenarušiť“. V zmysle tohto princípu žiadny projekt podporený z prostriedkov mechanizmu nemôže výrazne narušiť žiaden z environmentálnych cieľov  uvedených v čl. 17 nariadenia  2020/852 o vytvorení rámca na uľahčenie udržateľných investícií (tzv. nariadenie o taxonómii ).  
Posúdenie sa vykoná v súlade s Technickým usmernením týkajúcim sa uplatňovania zásady „výrazne nenarušiť“ podľa nariadenia o Mechanizme na podporu obnovy a odolnosti (2021/C 58/01) https://eur-lex.europa.eu/legal-content/SK/TXT/HTML/?uri=CELEX:52021XC0218(01)&amp;from=GA .
Žiadateľ určí spomedzi šiestich environmentálnych cieľov tie, ktoré si vyžadujú vecné posúdenie. Pri každom opatrení uvedie, ktorý z ďalej uvedených environmentálnych cieľov, ako sú vymedzené v článku 17 („Výrazné narušenie plnenia environmentálnych cieľov“) nariadenia o taxonómii, si vyžaduje vecné posúdenie opatrenia z hľadiska dodržiavania zásady „výrazne nenarušiť“ (Časť 1 kontrolného zoznamu).
Pokiaľ má projekt nulový alebo zanedbateľný predvídateľný vplyv na predmetný environmentálny cieľ, alebo pozitívne podporuje tento cieľ, žiadateľ zvolí odpoveď "nie" a uvedie </t>
    </r>
    <r>
      <rPr>
        <sz val="11"/>
        <color theme="1"/>
        <rFont val="Calibri"/>
        <family val="2"/>
        <charset val="238"/>
        <scheme val="minor"/>
      </rPr>
      <t xml:space="preserve"> odôvodnenie. Pre environmentálne ciele, na ktoré má projekt nulový alebo zanedbateľný predvídateľný vplyv, alebo pozitívne podporuje tento cieľ, žiadateľ nevykonáva vecné posúdenie dodržiavania zásady „výrazne nenarušiť“ (Časť 2 kontrolného zoznamu). 
</t>
    </r>
    <r>
      <rPr>
        <sz val="11"/>
        <rFont val="Calibri"/>
        <family val="2"/>
        <charset val="238"/>
        <scheme val="minor"/>
      </rPr>
      <t>V prípade, že projekt nemá na predmetný environmentálny cieľ nulový alebo zanedbateľný predvídateľný vplyv a nepodporuje tento cieľ, zvolí žiadateľ odpoveď "áno" a v Časti 2 kontrolného zoznamu vykoná vecné posúdenie dodržiavania zásady „výrazne nenarušiť“ v rámci daného environmentálneho cieľa. V takomto prípade žiadateľ ďalej odpovie na  otázky uvedené v Časti 2 kontrolného zoznamu v súvislosti s tými environmentálnymi cieľmi, ktoré si v časti 1 označil za ciele, ktoré si vyžadujú vecné posúdenie. K preukázaniu skutočností uvedených v tejto časti formulára žiadateľ môže pripojiť ďalšie prílohy.</t>
    </r>
  </si>
  <si>
    <t xml:space="preserve">Zníženie emisií tuhých znečisťujúcich látok (TZL) dosiahnuté realizáciou projektu nie je povinne sledované, uplatňuje sa však ako 2. rozlišovacie kritérium. V prípade, ak sa v poradí vytvorenom po aplikácii základného výberového kritéria nachádzajú na hranici danej výškou alokácie na výzvu viaceré žiadosti na rovnakom mieste, aplikuje sa ako druhé v poradí rozlišovacie kritérium: Zníženie emisií tuhých znečisťujúcich látok dosiahnutých realizáciou projektu.
Zníženie emisií TZL dosiahnutých realizáciou projektu sa určí ako rozdiel v množstve emisií TZL pred realizáciou projektu a po realizácii projektu na ročnej báze. Východiskový stav, t.j. množstvo emisií pred realizáciou projektu sa určí ako priemer emisií TZL produkovaných podnikom za 5 rokov bezprostredne predchádzajúcich predloženiu žiadosti, s možnosťou vylúčiť jeden nereprezentatívny rok). Množstvo emisií TZL po realizácii projektu sa určí ako množstvo emisií TZL produkovaných podnikom za obdobie kalendárneho roka (1.1. - 31.12.) po ukončení vecnej realizácie projektu. 
Upozornenie: Pokiaľ Žiadateľ nevyplní údaje o Znížení emisií TZL dosiahnutých realizáciou projektu, v žiadosti sa automaticky vyplní 0.  </t>
  </si>
  <si>
    <t xml:space="preserve">prípravu žiadosti som nekoordinoval s inými žiadateľmi </t>
  </si>
  <si>
    <t>Schéma štátnej pomoci na dekarbonizáciu priemyslu z prostriedkov Modernizačného fondu</t>
  </si>
  <si>
    <t xml:space="preserve">Výška žiadaných prostriedkov MoF [EUR]  </t>
  </si>
  <si>
    <r>
      <t>Výška žiadaného príspevku z prostriedkov MoF za ušetrenú tonu emisií CO</t>
    </r>
    <r>
      <rPr>
        <b/>
        <vertAlign val="subscript"/>
        <sz val="11"/>
        <color theme="1"/>
        <rFont val="Calibri"/>
        <family val="2"/>
        <scheme val="minor"/>
      </rPr>
      <t>2</t>
    </r>
    <r>
      <rPr>
        <b/>
        <sz val="11"/>
        <color theme="1"/>
        <rFont val="Calibri"/>
        <family val="2"/>
        <charset val="238"/>
        <scheme val="minor"/>
      </rPr>
      <t xml:space="preserve">eqv/ rok, ktorá bude výsledkom realizácie podporenej investície [EUR/ t CO2eqv/ rok] </t>
    </r>
  </si>
  <si>
    <t>Projekt realizovaný v rámci činností spadajúcich pod prílohu č. 1 k zákonu o obchodovaní bude viesť k zníženiu ich emisií pod referenčnú hodnotu relevantnú pre danú projektovú ponuku. Pre projekt, ktorý nie je zameraný na úpravu celého procesu, pre ktorý je stanovená referenčná hodnota, bude podmienka aplikovaná  primerane pre upravované procesy.</t>
  </si>
  <si>
    <t xml:space="preserve">V dôsledku realizácie projetktu nebudú podporené tuhé fosílne palivá. </t>
  </si>
  <si>
    <t xml:space="preserve">Využíva projekt tuhé fosílne palivá? </t>
  </si>
  <si>
    <t>všetky informácie obsiahnuté v žiadosti o poskytnutie prostriedkov z Modernizačného fondu (ďalej len „žiadosť“) a všetkých jej prílohách sú úplné, pravdivé a správne</t>
  </si>
  <si>
    <t>som si vedomý, že na poskytnutie prostriedkov z Modernizačného fondu vzniká nárok momentom nadobudnutia účinnosti Zmluvy o poskytnutí prostriedkov z Modernizačného fondu</t>
  </si>
  <si>
    <t>Zníženie konečnej spotreby energie [%]</t>
  </si>
  <si>
    <r>
      <t xml:space="preserve">Stručný popis projektu </t>
    </r>
    <r>
      <rPr>
        <sz val="11"/>
        <color theme="1"/>
        <rFont val="Calibri"/>
        <family val="2"/>
        <charset val="238"/>
        <scheme val="minor"/>
      </rPr>
      <t>(účel na ktorý sa žiada poskytnutie prostriedkov z Modernizačného fondu)</t>
    </r>
  </si>
  <si>
    <t>Energetická efektívnosť v priemyselných zariadeniach ktoré nepredlžujú používanie zdrojov tuhých fosílnych palív</t>
  </si>
  <si>
    <r>
      <t>Poskytovateľ</t>
    </r>
    <r>
      <rPr>
        <i/>
        <sz val="11"/>
        <rFont val="Calibri"/>
        <family val="2"/>
        <scheme val="minor"/>
      </rPr>
      <t xml:space="preserve"> je oprávnený vyžiadať si od žiadateľa ďalšie dodatočné informácie a dokumenty ku kontrafaktuálnemu scenáru v podobe podrobného podnikateľského plánu projektu v zmysle bodu 53 Usmernení o štátnej pomoci v oblasti klímy, ochrany životného prostredia a energetiky na rok 2022 v znení oznámenia Európskej komisie č. C(2022)481. Podnikateľský plán projektu má o.i. určiť čisté dodatkové náklady vychádzajúce z porovnania ziskovosti faktického a kontrafaktuálneho scenára. V rámci vyčíslenia žiadateľ predloží v rámci faktického aj dôveryhodného kontrafaktuálneho scenára kvantifikáciu všetkých hlavných nákladov a príjmov, odhadovaných vážených priemerných kapitálových nákladov prijímateľov na diskontovanie hodnoty budúcich peňažných tokov, ako aj čistú súčasnú hodnotu v rámci faktického a kontrafaktuálneho scenára počas celého času trvania projektu. Kontrafaktuálny scenár má byť realistický. Žiadateľ musí odôvodniť predpoklady použité pri jednotlivých aspektoch kvantifikácie, ako aj vysvetliť a odôvodniť všetky použité metodiky. Typické čisté dodatočné náklady možno odhadnúť ako rozdiel medzi čistou súčasnou hodnotu v rámci faktického a kontrafaktuálneho scenára počas celého času trvania referenčného projektu.</t>
    </r>
  </si>
  <si>
    <r>
      <t xml:space="preserve">Množstvo zníženia emisií skleníkových plynov (v jednotkách CO2eqv/ rok) emitovaných podnikmi žiadateľ preukáže porovnaním množstva emisií po realizácii navrhovaného projektu a referenčného množstva emisií CO2eqv, ktoré sa určí na základe priemeru z údajov posledných 5 overených ročných správ o emisiách skleníkových plynov z prevádzky podniku bezprostredne predchádzajúcich predloženiu žiadosti, s možnosťou vylúčiť jeden nereprezentatívny rok. Pri výpočte žiadateľ zohľadní aj prípadný nárast/pokles emisií CO2eqv z naviazaných procesov priamo súvisiacich (naviazaných)  s realizáciou projektu. Súčasťou emisií z naviazaných procesov sú napr. emisie, ktoré vznikajú ako nevyhnutný vedľajší dôsledok priemyselnej činnosti podľa prílohy č. 1 k zákonu o obchodovaní a to aj pokiaľ sú presunuté na iný subjekt, ktorý je pod kontrolou žiadateľa (podľa bodu F.5 schémy), kde prichádza k ich energetickému využitiu.
Jednou z podmienok oprávnenosti projektu je, že množstvo skleníkových plynov (v jednotkách CO2eqv) emitovaných podnikmi podporenými zo schémy klesne v porovnaní s referenčným obdobím aspoň o 10 000 t CO2eqv (každý podporený podnik musí dosiahnuť zníženie emisií aspoň  o 10 000 t CO2eqv, berúc pri tom do úvahy prípadný nárast/pokles emisií CO2eqv z procesov priamo súvisiacich s projektom)- merateľný ukazovateľ.
Množstvo emisií skleníkových plynov vypočítané na ročnej báze vstupuje tiež do kritérií posudzovaných v  súťažnom ponukovom konaní.
Základné kritérium uplatňované pri výbere projektov bude vyhodnocované na základe váženia dvoch subkritérií: 
i. suma žiadaného príspevku z prostriedkov Modernizačného fondu v EUR za ušetrenú tonu emisií CO2eqv, ktorá bude výsledkom realizácie podporenej investície  a 
ii. príspevok k naplneniu cieľa schémy na zníženie emisií skleníkových plynov
</t>
    </r>
    <r>
      <rPr>
        <sz val="11"/>
        <color rgb="FFFF0000"/>
        <rFont val="Calibri"/>
        <family val="2"/>
        <scheme val="minor"/>
      </rPr>
      <t xml:space="preserve">
</t>
    </r>
  </si>
  <si>
    <t>som si vedomý podmienok vzťahujúcich sa na implementáciu projektu uvedených v Zmluve o poskytnutí prostriedkov z Modernizačného fondu  v súlade s upozornením uvedeným v časti 4. výzvy – Informácie pre žiadateľa</t>
  </si>
  <si>
    <t>Množstvo skleníkových plynov (v jednotkách CO2eqv) emitovaných podnikmi podporenými zo schémy klesne v porovnaní s referenčným obdobím aspoň o 10 000 t CO2eqv (každý podporený podnik musí dosiahnuť zníženie emisií aspoň  o 10 000 t CO2eqv, berúc pri tom do úvahy prípadný nárast/pokles emisií CO2eqv z procesov priamo súvisiacich s projektom)- merateľný ukazovateľ</t>
  </si>
  <si>
    <r>
      <t>spĺňam podmienky poskytnutia prostriedkov z Modernizačného fondu uvedené v príslušnej výzve a schéme štátnej pomoci</t>
    </r>
    <r>
      <rPr>
        <sz val="11"/>
        <color rgb="FFFF0000"/>
        <rFont val="Calibri"/>
        <family val="2"/>
        <charset val="238"/>
        <scheme val="minor"/>
      </rPr>
      <t xml:space="preserve"> </t>
    </r>
    <r>
      <rPr>
        <sz val="11"/>
        <rFont val="Calibri"/>
        <family val="2"/>
        <charset val="238"/>
        <scheme val="minor"/>
      </rPr>
      <t>a nesiem plnú právnu zodpovednosť za dodržanie podmienok vyplývajúcich zo schémy štátnej pomoci a za situácie, ak v rámci projektu dôjde k poskytnutiu inej formy výhody, ktorá na základe Zmluvy o fungovaní EÚ znamená porušenie pravidiel týkajúcich sa štátnej pomoci</t>
    </r>
  </si>
  <si>
    <t>nie som v postavení konfliktu záujmov, za konflikt záujmov sa považuje najmä, ak sa na príprave výzvy, posudzovaní žiadosti o prostriedky, vydaní rozhodnutia, na rozhodovaní o námietkach a plnení iných úloh, pri ktorých sa predpokladá ich nestranný a objektívny výkon, podieľa žiadateľ, prijímateľ alebo zainteresované osoby na strane žiadateľa alebo zainteresované osoby na strane prijímateľa; to neplatí, ak je preukázateľné, že táto osoba nie je objektívne spôsobilá ovplyvniť, narušiť alebo ohroziť nestranný a objektívny výkon úloh pri vykonávaní implementácie projektu</t>
  </si>
  <si>
    <t>Bola uvedená žiadosť o poskytnutie prostriedkov z MoF predložená aj v  rámci Výzvy na predkladanie žiadostí o poskytnutie prostriedkov mechanizmu na podporu obnovy a odolnosti s kódom 04I01-18-V01)a bola neúspešná?</t>
  </si>
  <si>
    <t>Výsledkom projektu musí byť zvýšenie energetickej účinnosti. Konečná spotreba energie (v GJ/rok) na projekt musí klesnúť minimálne o 10 % v porovnaní s referenčným obdobím - merateľný ukazovateľ</t>
  </si>
  <si>
    <r>
      <t xml:space="preserve">Podľa bodu F.4 Schémy prijímateľom pomoci môže byť výlučne podnik, ktorý vykonáva činnosti spadajúce pod prílohu č. 1 k zákonu č. 414/2012 Z. z. o obchodovaní s emisnými kvótami a o zmene a doplnení niektorých zákonov v znení neskorších predpisov (ďalej len „zákon o obchodovaní“).
Podľa bodu G.8 Schémy realizácia opatrení sa musí týkať činností spadajúcich pod prílohu č. 1 k zákonu o obchodovaní. 
Podľa bodu H.2 Schémy podpora dekarbonizácie priemyslu v rámci schémy sa dosiahne prostredníctvom nediskriminačného, transparentného a otvoreného ponukového postupu, ktorý je otvorený pre všetky priemyselné odvetvia spadajúce pod prílohu č. 1 k zákonu o obchodovaní. 
Projekty realizované v rámci činností spadajúcich pod prílohu č. 1 k zákonu o obchodovaní budú viesť k zníženiu ich emisií pod referenčnú hodnotu relevantnú pre danú projektovú ponuku. Pre projekty, ktoré nie sú zamerané na úpravu celého procesu, pre ktorý je stanovená referenčná hodnota, bude podmienka aplikovaná  primerane pre upravované procesy. 
</t>
    </r>
    <r>
      <rPr>
        <sz val="11"/>
        <rFont val="Calibri"/>
        <family val="2"/>
        <charset val="238"/>
        <scheme val="minor"/>
      </rPr>
      <t xml:space="preserve">Výsledkom realizácie projektu musia byť emisie skleníkových plynov, ktoré sú nižšie ako príslušný referenčný štandard uvedený v prílohe Vykonávacieho Nariadenia Komisie (EÚ) 2021/447 z 12. marca 2021, ktorým sa určujú revidované referenčné hodnoty pre bezodplatné prideľovanie emisných kvót na obdobie rokov 2021 až 2025 podľa článku 10a ods. 2 smernice Európskeho parlamentu a Rady 2003/87/ES. </t>
    </r>
  </si>
  <si>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t>
  </si>
  <si>
    <t xml:space="preserve">Základné vstupy pre výpočet </t>
  </si>
  <si>
    <r>
      <t>Popis stanovenia predpokladaného zníženia emisií CO</t>
    </r>
    <r>
      <rPr>
        <b/>
        <vertAlign val="subscript"/>
        <sz val="11"/>
        <rFont val="Calibri"/>
        <family val="2"/>
        <scheme val="minor"/>
      </rPr>
      <t>2</t>
    </r>
    <r>
      <rPr>
        <b/>
        <sz val="11"/>
        <rFont val="Calibri"/>
        <family val="2"/>
        <scheme val="minor"/>
      </rPr>
      <t>eqv  -dosiahnutý stav  po realizácii projektu</t>
    </r>
  </si>
  <si>
    <t>zaväzujem sa, že budem využívať čoraz vyšší podiel obnoviteľných alebo nízkouhlíkových plynov a dosiahnem v súvislosti s prevádzkou podporenej technológie nulové emisie uhlíka zo zemného plynu do roku 2045 (platí len pre projekty, kde inštalovaná technológia (Projekt) používa zemný plyn ako hlavnú surovinu/zdroj energie).</t>
  </si>
  <si>
    <r>
      <t xml:space="preserve">V tomto pracovnom hárku žiadateľ uvádza požadované informácie a výšku investičných výdavkov na dekarbonizáciu priemyslu (predmet projektu). 
Žiadateľ stanoví výšku výdavkov na dekarbonizáciu priemyslu v rozpočte projektu v rámci žiadosti na základe trhových (reálnych) cien, a to napr. prostredníctvom prieskumu trhu alebo odborného posudku, prípadne stavebného rozpočtu vypracovaného oprávnenou osobou, resp. výkazu výmer oceneného oprávnenou osobou. Spôsob, ktorým žiadateľ stanovil výšku výdavkov na dekarbonizáciu priemyslu uvedie žiadateľ výberom z roletového menu v bunke s názvom "Stanovenie výšky výdavkov" v tomto hárku.
</t>
    </r>
    <r>
      <rPr>
        <b/>
        <sz val="11"/>
        <rFont val="Calibri"/>
        <family val="2"/>
        <charset val="238"/>
      </rPr>
      <t>Oprávnené výdavky (kategórie oprávnených výdavkov sú bližšie špecifikované v sekcii 2.8 výzvy)</t>
    </r>
    <r>
      <rPr>
        <sz val="11"/>
        <rFont val="Calibri"/>
        <family val="2"/>
        <charset val="238"/>
        <scheme val="minor"/>
      </rPr>
      <t>:
 -Investície  do hmotných aktív predstavujú výdavky na obstaranie dlhodobého hmotného majetku ako projektových a inžinierskych činností, investícií do prípravy a uvoľnenia územia a vyvolaných investícií, investície do závodov, strojov, prístrojov a zariadení  určených na zníženie alebo odstránenie znečisťovania a škodlivých vplyvov a investície na úpravu výrobných metód s cieľom chrániť životné prostredie a znížiť množstvo emisií skleníkových plynov, pričom pri oceňovaní hmotného majetku prijímateľ postupuje v súlade so zákonom o účtovníctve. 
 - Investície do nehmotných aktív predstavujú výdavky na obstaranie dlhodobého nehmotného majetku, t.j. obstarávacia cena patentových práv, licencií, know-how alebo iného duševného vlastníctva. Obstarávacia cena sa určuje v súlade s § 25 zákona o účtovníctve.
(Oprávnenú kategóriu výdavkov žiadateľ vyberie z roletového menu v bunke s názvom "Kategória výdavkov" a "Podkategória výdavkov" v tomto hárku.
V prípade, ak sa preukáže, že žiadateľ uviedol v rozpočte výdavky, ktoré  nesplnia podmienky vecnej oprávnenosti, vykonávateľ je, v závislosti od identifikovaných nedostatkov, oprávnený znížiť výšku zodpovedajúcich výdavkov, uznať výdavok v plnej výške ako neoprávnený alebo vyvodiť iné právne následky v procese posudzovania žiadosti, resp. v súlade s podmienkami upravenými v zmluve o poskytnutí prostriedkov z Modernizačného fondu.</t>
    </r>
  </si>
  <si>
    <t>som si vedomý, že vecná realizácia projektu musí skončiť najneskôr do 30.septembra 2030</t>
  </si>
  <si>
    <t>zabezpečím finančné prostriedky na spolufinancovanie projektu tak, aby nebola ohrozená jeho implementácia a aj udržateľnosť v zmysle bodu H.6 schémy štátnej pomoci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</si>
</sst>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 &quot;€&quot;"/>
    <numFmt numFmtId="166" formatCode="0.000"/>
  </numFmts>
  <fonts count="83" x14ac:knownFonts="1">
    <font>
      <sz val="11"/>
      <color theme="1"/>
      <name val="Calibri"/>
      <family val="2"/>
      <charset val="238"/>
      <scheme val="minor"/>
    </font>
    <font>
      <sz val="10"/>
      <name val="Arial"/>
      <family val="2"/>
      <charset val="238"/>
    </font>
    <font>
      <b/>
      <sz val="11"/>
      <color theme="1"/>
      <name val="Calibri"/>
      <family val="2"/>
      <charset val="238"/>
      <scheme val="minor"/>
    </font>
    <font>
      <b/>
      <sz val="11"/>
      <name val="Calibri"/>
      <family val="2"/>
      <charset val="238"/>
      <scheme val="minor"/>
    </font>
    <font>
      <b/>
      <sz val="12"/>
      <name val="Calibri"/>
      <family val="2"/>
      <charset val="238"/>
      <scheme val="minor"/>
    </font>
    <font>
      <sz val="11"/>
      <name val="Calibri"/>
      <family val="2"/>
      <charset val="238"/>
      <scheme val="minor"/>
    </font>
    <font>
      <b/>
      <sz val="18"/>
      <color theme="0"/>
      <name val="Calibri"/>
      <family val="2"/>
      <charset val="238"/>
      <scheme val="minor"/>
    </font>
    <font>
      <b/>
      <sz val="14"/>
      <name val="Calibri"/>
      <family val="2"/>
      <charset val="238"/>
      <scheme val="minor"/>
    </font>
    <font>
      <sz val="12"/>
      <name val="Calibri"/>
      <family val="2"/>
      <charset val="238"/>
      <scheme val="minor"/>
    </font>
    <font>
      <sz val="10"/>
      <name val="Calibri"/>
      <family val="2"/>
      <charset val="238"/>
      <scheme val="minor"/>
    </font>
    <font>
      <sz val="10"/>
      <color theme="1"/>
      <name val="Calibri"/>
      <family val="2"/>
      <charset val="238"/>
      <scheme val="minor"/>
    </font>
    <font>
      <b/>
      <sz val="14"/>
      <color theme="0"/>
      <name val="Calibri"/>
      <family val="2"/>
      <charset val="238"/>
      <scheme val="minor"/>
    </font>
    <font>
      <b/>
      <sz val="11"/>
      <color theme="0"/>
      <name val="Calibri"/>
      <family val="2"/>
      <charset val="238"/>
      <scheme val="minor"/>
    </font>
    <font>
      <b/>
      <sz val="12"/>
      <color theme="0"/>
      <name val="Calibri"/>
      <family val="2"/>
      <charset val="238"/>
      <scheme val="minor"/>
    </font>
    <font>
      <b/>
      <sz val="10"/>
      <color theme="1"/>
      <name val="Calibri"/>
      <family val="2"/>
      <charset val="238"/>
      <scheme val="minor"/>
    </font>
    <font>
      <u/>
      <sz val="11"/>
      <color theme="1"/>
      <name val="Calibri"/>
      <family val="2"/>
      <charset val="238"/>
      <scheme val="minor"/>
    </font>
    <font>
      <b/>
      <i/>
      <sz val="11"/>
      <color theme="1"/>
      <name val="Calibri"/>
      <family val="2"/>
      <charset val="238"/>
      <scheme val="minor"/>
    </font>
    <font>
      <sz val="18"/>
      <color theme="0"/>
      <name val="Calibri"/>
      <family val="2"/>
      <charset val="238"/>
      <scheme val="minor"/>
    </font>
    <font>
      <sz val="16"/>
      <color theme="0"/>
      <name val="Calibri"/>
      <family val="2"/>
      <charset val="238"/>
      <scheme val="minor"/>
    </font>
    <font>
      <sz val="9"/>
      <color indexed="81"/>
      <name val="Calibri"/>
      <family val="2"/>
      <charset val="238"/>
      <scheme val="minor"/>
    </font>
    <font>
      <b/>
      <sz val="9"/>
      <color indexed="81"/>
      <name val="Calibri"/>
      <family val="2"/>
      <charset val="238"/>
      <scheme val="minor"/>
    </font>
    <font>
      <b/>
      <sz val="9"/>
      <color indexed="10"/>
      <name val="Calibri"/>
      <family val="2"/>
      <charset val="238"/>
      <scheme val="minor"/>
    </font>
    <font>
      <sz val="11"/>
      <color rgb="FFFF0000"/>
      <name val="Calibri"/>
      <family val="2"/>
      <charset val="238"/>
      <scheme val="minor"/>
    </font>
    <font>
      <b/>
      <sz val="11"/>
      <color theme="1"/>
      <name val="Calibri"/>
      <family val="2"/>
    </font>
    <font>
      <i/>
      <sz val="11"/>
      <name val="Calibri"/>
      <family val="2"/>
      <scheme val="minor"/>
    </font>
    <font>
      <sz val="9"/>
      <color indexed="81"/>
      <name val="Tahoma"/>
      <family val="2"/>
    </font>
    <font>
      <b/>
      <i/>
      <sz val="9"/>
      <name val="Calibri"/>
      <family val="2"/>
      <scheme val="minor"/>
    </font>
    <font>
      <sz val="11"/>
      <color theme="0"/>
      <name val="Calibri"/>
      <family val="2"/>
      <charset val="238"/>
      <scheme val="minor"/>
    </font>
    <font>
      <sz val="9"/>
      <color indexed="81"/>
      <name val="Tahoma"/>
      <family val="2"/>
      <charset val="238"/>
    </font>
    <font>
      <sz val="11"/>
      <color theme="3" tint="-0.249977111117893"/>
      <name val="Calibri"/>
      <family val="2"/>
      <charset val="238"/>
      <scheme val="minor"/>
    </font>
    <font>
      <i/>
      <sz val="11"/>
      <color theme="3" tint="-0.249977111117893"/>
      <name val="Calibri"/>
      <family val="2"/>
      <charset val="238"/>
      <scheme val="minor"/>
    </font>
    <font>
      <i/>
      <sz val="11"/>
      <color theme="1"/>
      <name val="Calibri"/>
      <family val="2"/>
      <charset val="238"/>
      <scheme val="minor"/>
    </font>
    <font>
      <b/>
      <sz val="11"/>
      <name val="Calibri"/>
      <family val="2"/>
      <charset val="238"/>
    </font>
    <font>
      <vertAlign val="subscript"/>
      <sz val="11"/>
      <color theme="1"/>
      <name val="Calibri"/>
      <family val="2"/>
      <charset val="238"/>
    </font>
    <font>
      <i/>
      <sz val="11"/>
      <name val="Calibri"/>
      <family val="2"/>
      <charset val="238"/>
      <scheme val="minor"/>
    </font>
    <font>
      <b/>
      <vertAlign val="subscript"/>
      <sz val="16.2"/>
      <color theme="0"/>
      <name val="Calibri"/>
      <family val="2"/>
      <charset val="238"/>
    </font>
    <font>
      <b/>
      <vertAlign val="subscript"/>
      <sz val="11"/>
      <color theme="1"/>
      <name val="Calibri"/>
      <family val="2"/>
      <scheme val="minor"/>
    </font>
    <font>
      <sz val="11"/>
      <color theme="1"/>
      <name val="Calibri"/>
      <family val="2"/>
      <charset val="238"/>
      <scheme val="minor"/>
    </font>
    <font>
      <u/>
      <sz val="11"/>
      <color theme="10"/>
      <name val="Calibri"/>
      <family val="2"/>
      <charset val="238"/>
      <scheme val="minor"/>
    </font>
    <font>
      <vertAlign val="superscript"/>
      <sz val="11"/>
      <color theme="1"/>
      <name val="Calibri"/>
      <family val="2"/>
      <charset val="238"/>
    </font>
    <font>
      <u/>
      <vertAlign val="superscript"/>
      <sz val="11"/>
      <color theme="10"/>
      <name val="Calibri"/>
      <family val="2"/>
      <charset val="238"/>
    </font>
    <font>
      <u/>
      <vertAlign val="superscript"/>
      <sz val="11"/>
      <color theme="1"/>
      <name val="Calibri"/>
      <family val="2"/>
      <charset val="238"/>
    </font>
    <font>
      <vertAlign val="superscript"/>
      <sz val="11"/>
      <color theme="1"/>
      <name val="Calibri"/>
      <family val="2"/>
      <charset val="238"/>
      <scheme val="minor"/>
    </font>
    <font>
      <i/>
      <sz val="9"/>
      <color theme="1"/>
      <name val="Calibri"/>
      <family val="2"/>
      <charset val="238"/>
      <scheme val="minor"/>
    </font>
    <font>
      <b/>
      <vertAlign val="subscript"/>
      <sz val="9.35"/>
      <color theme="1"/>
      <name val="Calibri"/>
      <family val="2"/>
      <charset val="238"/>
    </font>
    <font>
      <vertAlign val="subscript"/>
      <sz val="11"/>
      <name val="Calibri"/>
      <family val="2"/>
      <charset val="238"/>
      <scheme val="minor"/>
    </font>
    <font>
      <vertAlign val="superscript"/>
      <sz val="11"/>
      <name val="Calibri"/>
      <family val="2"/>
      <charset val="238"/>
      <scheme val="minor"/>
    </font>
    <font>
      <b/>
      <i/>
      <sz val="11"/>
      <color theme="1"/>
      <name val="Calibri"/>
      <family val="2"/>
      <charset val="238"/>
    </font>
    <font>
      <sz val="11"/>
      <color rgb="FFFF0000"/>
      <name val="Calibri"/>
      <family val="2"/>
      <scheme val="minor"/>
    </font>
    <font>
      <sz val="9"/>
      <color theme="1"/>
      <name val="Calibri"/>
      <family val="2"/>
      <charset val="238"/>
      <scheme val="minor"/>
    </font>
    <font>
      <i/>
      <sz val="9"/>
      <color theme="1"/>
      <name val="Calibri"/>
      <family val="2"/>
      <scheme val="minor"/>
    </font>
    <font>
      <b/>
      <vertAlign val="subscript"/>
      <sz val="11"/>
      <name val="Calibri"/>
      <family val="2"/>
      <charset val="238"/>
      <scheme val="minor"/>
    </font>
    <font>
      <sz val="8.8000000000000007"/>
      <color rgb="FFFF0000"/>
      <name val="Calibri"/>
      <family val="2"/>
      <charset val="238"/>
    </font>
    <font>
      <vertAlign val="subscript"/>
      <sz val="11"/>
      <color theme="1"/>
      <name val="Calibri"/>
      <family val="2"/>
      <charset val="238"/>
      <scheme val="minor"/>
    </font>
    <font>
      <sz val="12"/>
      <color theme="1"/>
      <name val="Calibri"/>
      <family val="2"/>
      <charset val="238"/>
      <scheme val="minor"/>
    </font>
    <font>
      <sz val="11"/>
      <color theme="1"/>
      <name val="Calibri"/>
      <family val="2"/>
    </font>
    <font>
      <i/>
      <sz val="9"/>
      <color theme="1"/>
      <name val="Calibri"/>
      <family val="2"/>
    </font>
    <font>
      <sz val="9.35"/>
      <color rgb="FFFF0000"/>
      <name val="Calibri"/>
      <family val="2"/>
    </font>
    <font>
      <sz val="11"/>
      <color theme="1"/>
      <name val="Calibri"/>
      <family val="2"/>
      <charset val="238"/>
    </font>
    <font>
      <b/>
      <sz val="11"/>
      <color theme="1"/>
      <name val="Calibri"/>
      <family val="2"/>
      <charset val="238"/>
    </font>
    <font>
      <vertAlign val="superscript"/>
      <sz val="11"/>
      <color theme="1"/>
      <name val="Calibri"/>
      <family val="2"/>
      <scheme val="minor"/>
    </font>
    <font>
      <b/>
      <vertAlign val="superscript"/>
      <sz val="11"/>
      <color theme="1"/>
      <name val="Calibri"/>
      <family val="2"/>
      <scheme val="minor"/>
    </font>
    <font>
      <i/>
      <vertAlign val="superscript"/>
      <sz val="9"/>
      <color theme="1"/>
      <name val="Calibri"/>
      <family val="2"/>
      <scheme val="minor"/>
    </font>
    <font>
      <i/>
      <vertAlign val="superscript"/>
      <sz val="11"/>
      <color theme="1"/>
      <name val="Calibri"/>
      <family val="2"/>
      <scheme val="minor"/>
    </font>
    <font>
      <sz val="11"/>
      <name val="Calibri"/>
      <family val="2"/>
      <scheme val="minor"/>
    </font>
    <font>
      <strike/>
      <sz val="11"/>
      <color rgb="FFFF0000"/>
      <name val="Calibri"/>
      <family val="2"/>
      <charset val="238"/>
      <scheme val="minor"/>
    </font>
    <font>
      <vertAlign val="subscript"/>
      <sz val="9"/>
      <color indexed="81"/>
      <name val="Calibri"/>
      <family val="2"/>
      <charset val="238"/>
      <scheme val="minor"/>
    </font>
    <font>
      <i/>
      <vertAlign val="subscript"/>
      <sz val="11"/>
      <name val="Calibri"/>
      <family val="2"/>
      <scheme val="minor"/>
    </font>
    <font>
      <sz val="9"/>
      <color rgb="FF000000"/>
      <name val="Calibri"/>
      <family val="2"/>
      <charset val="238"/>
    </font>
    <font>
      <sz val="9"/>
      <color rgb="FF000000"/>
      <name val="Segoe UI"/>
      <family val="2"/>
      <charset val="238"/>
    </font>
    <font>
      <b/>
      <sz val="9"/>
      <color rgb="FF000000"/>
      <name val="Segoe UI"/>
      <family val="2"/>
      <charset val="238"/>
    </font>
    <font>
      <sz val="9"/>
      <color rgb="FF000000"/>
      <name val="Tahoma"/>
      <family val="2"/>
      <charset val="238"/>
    </font>
    <font>
      <sz val="9"/>
      <color rgb="FF000000"/>
      <name val="Tahoma"/>
      <family val="2"/>
    </font>
    <font>
      <b/>
      <sz val="9"/>
      <color rgb="FF000000"/>
      <name val="Tahoma"/>
      <family val="2"/>
    </font>
    <font>
      <sz val="10"/>
      <color rgb="FF000000"/>
      <name val="Calibri"/>
      <family val="2"/>
      <scheme val="minor"/>
    </font>
    <font>
      <sz val="9"/>
      <color rgb="FF000000"/>
      <name val="Calibri"/>
      <family val="2"/>
      <scheme val="minor"/>
    </font>
    <font>
      <sz val="10"/>
      <color rgb="FF000000"/>
      <name val="Tahoma"/>
      <family val="2"/>
    </font>
    <font>
      <b/>
      <sz val="9"/>
      <color rgb="FF000000"/>
      <name val="Tahoma"/>
      <family val="2"/>
      <charset val="238"/>
    </font>
    <font>
      <sz val="9"/>
      <color indexed="81"/>
      <name val="Segoe UI"/>
      <family val="2"/>
      <charset val="238"/>
    </font>
    <font>
      <b/>
      <sz val="11"/>
      <name val="Calibri"/>
      <family val="2"/>
      <scheme val="minor"/>
    </font>
    <font>
      <b/>
      <vertAlign val="subscript"/>
      <sz val="11"/>
      <name val="Calibri"/>
      <family val="2"/>
      <scheme val="minor"/>
    </font>
    <font>
      <sz val="9"/>
      <color indexed="81"/>
      <name val="Segoe UI"/>
      <charset val="1"/>
    </font>
    <font>
      <b/>
      <sz val="9"/>
      <color indexed="81"/>
      <name val="Segoe UI"/>
      <charset val="1"/>
    </font>
  </fonts>
  <fills count="18">
    <fill>
      <patternFill patternType="none"/>
    </fill>
    <fill>
      <patternFill patternType="gray125"/>
    </fill>
    <fill>
      <patternFill patternType="solid">
        <fgColor theme="6" tint="0.39997558519241921"/>
        <bgColor indexed="64"/>
      </patternFill>
    </fill>
    <fill>
      <patternFill patternType="solid">
        <fgColor theme="4"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rgb="FFDAEEF3"/>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3">
    <xf numFmtId="0" fontId="0" fillId="0" borderId="0"/>
    <xf numFmtId="0" fontId="1" fillId="0" borderId="0"/>
    <xf numFmtId="0" fontId="38" fillId="0" borderId="0" applyNumberFormat="0" applyFill="0" applyBorder="0" applyAlignment="0" applyProtection="0"/>
  </cellStyleXfs>
  <cellXfs count="411">
    <xf numFmtId="0" fontId="0" fillId="0" borderId="0" xfId="0"/>
    <xf numFmtId="0" fontId="9" fillId="8" borderId="1" xfId="0" applyFont="1" applyFill="1" applyBorder="1" applyAlignment="1">
      <alignment horizontal="center" vertical="center"/>
    </xf>
    <xf numFmtId="0" fontId="2" fillId="0" borderId="0" xfId="0" applyFont="1"/>
    <xf numFmtId="0" fontId="4" fillId="0" borderId="0" xfId="0" applyFont="1" applyAlignment="1">
      <alignment horizontal="left" vertical="top" wrapText="1"/>
    </xf>
    <xf numFmtId="165" fontId="13" fillId="10" borderId="1" xfId="0" applyNumberFormat="1" applyFont="1" applyFill="1" applyBorder="1" applyAlignment="1">
      <alignment horizontal="right" vertical="center"/>
    </xf>
    <xf numFmtId="0" fontId="0" fillId="0" borderId="6" xfId="0" applyBorder="1"/>
    <xf numFmtId="0" fontId="6" fillId="0" borderId="0" xfId="0" applyFont="1" applyAlignment="1">
      <alignment horizontal="center"/>
    </xf>
    <xf numFmtId="0" fontId="0" fillId="7" borderId="1" xfId="0" applyFill="1" applyBorder="1" applyAlignment="1">
      <alignment vertical="center"/>
    </xf>
    <xf numFmtId="4" fontId="0" fillId="7" borderId="1" xfId="0" applyNumberFormat="1" applyFill="1" applyBorder="1" applyAlignment="1">
      <alignment horizontal="right" vertical="center"/>
    </xf>
    <xf numFmtId="0" fontId="14" fillId="0" borderId="1" xfId="0" applyFont="1" applyBorder="1" applyAlignment="1" applyProtection="1">
      <alignment horizontal="left" vertical="center" wrapText="1"/>
      <protection locked="0"/>
    </xf>
    <xf numFmtId="2"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0" fontId="0" fillId="7" borderId="1" xfId="0" applyFill="1" applyBorder="1"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29" fillId="0" borderId="1" xfId="0" applyFont="1" applyBorder="1" applyAlignment="1">
      <alignment horizontal="center"/>
    </xf>
    <xf numFmtId="0" fontId="2" fillId="14" borderId="1" xfId="0" applyFont="1" applyFill="1" applyBorder="1" applyAlignment="1">
      <alignment wrapText="1"/>
    </xf>
    <xf numFmtId="10" fontId="2" fillId="14" borderId="1" xfId="0" applyNumberFormat="1" applyFont="1" applyFill="1" applyBorder="1"/>
    <xf numFmtId="4" fontId="0" fillId="0" borderId="1" xfId="0" applyNumberFormat="1" applyBorder="1" applyAlignment="1" applyProtection="1">
      <alignment horizontal="left" vertical="center" wrapText="1"/>
      <protection locked="0"/>
    </xf>
    <xf numFmtId="0" fontId="0" fillId="0" borderId="0" xfId="0" applyAlignment="1">
      <alignment wrapText="1"/>
    </xf>
    <xf numFmtId="4" fontId="0" fillId="0" borderId="1" xfId="0" applyNumberFormat="1" applyBorder="1"/>
    <xf numFmtId="166" fontId="0" fillId="0" borderId="0" xfId="0" applyNumberFormat="1"/>
    <xf numFmtId="166" fontId="0" fillId="0" borderId="0" xfId="0" applyNumberFormat="1" applyAlignment="1">
      <alignment wrapText="1"/>
    </xf>
    <xf numFmtId="0" fontId="2" fillId="2" borderId="15"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3" xfId="0" applyFont="1" applyFill="1" applyBorder="1" applyAlignment="1">
      <alignment horizontal="left" vertical="center" wrapText="1"/>
    </xf>
    <xf numFmtId="4" fontId="2" fillId="14" borderId="1" xfId="0" applyNumberFormat="1" applyFont="1" applyFill="1" applyBorder="1"/>
    <xf numFmtId="0" fontId="0" fillId="4" borderId="4" xfId="0" applyFill="1" applyBorder="1"/>
    <xf numFmtId="0" fontId="0" fillId="4" borderId="5" xfId="0" applyFill="1" applyBorder="1"/>
    <xf numFmtId="0" fontId="0" fillId="4" borderId="0" xfId="0" applyFill="1"/>
    <xf numFmtId="49" fontId="5" fillId="4" borderId="0" xfId="0" applyNumberFormat="1" applyFont="1" applyFill="1" applyAlignment="1">
      <alignment horizontal="left" vertical="top" wrapText="1"/>
    </xf>
    <xf numFmtId="49" fontId="5" fillId="4" borderId="0" xfId="0" applyNumberFormat="1" applyFont="1" applyFill="1" applyAlignment="1">
      <alignment horizontal="left"/>
    </xf>
    <xf numFmtId="49" fontId="5" fillId="4" borderId="0" xfId="0" applyNumberFormat="1" applyFont="1" applyFill="1" applyAlignment="1">
      <alignment horizontal="left" wrapText="1"/>
    </xf>
    <xf numFmtId="49" fontId="5" fillId="4" borderId="0" xfId="0" applyNumberFormat="1" applyFont="1" applyFill="1" applyAlignment="1">
      <alignment horizontal="left" vertical="center" wrapText="1"/>
    </xf>
    <xf numFmtId="0" fontId="5" fillId="4" borderId="0" xfId="0" applyFont="1" applyFill="1"/>
    <xf numFmtId="0" fontId="0" fillId="4" borderId="0" xfId="0" applyFill="1" applyAlignment="1">
      <alignment vertical="center"/>
    </xf>
    <xf numFmtId="0" fontId="0" fillId="4" borderId="0" xfId="0" applyFill="1" applyAlignment="1">
      <alignment horizontal="center"/>
    </xf>
    <xf numFmtId="0" fontId="31" fillId="4" borderId="0" xfId="0" applyFont="1" applyFill="1"/>
    <xf numFmtId="0" fontId="0" fillId="4" borderId="0" xfId="0" applyFill="1" applyAlignment="1">
      <alignment wrapText="1"/>
    </xf>
    <xf numFmtId="0" fontId="5" fillId="0" borderId="1" xfId="0" applyFont="1" applyBorder="1" applyAlignment="1">
      <alignment horizontal="center"/>
    </xf>
    <xf numFmtId="4" fontId="5" fillId="0" borderId="1" xfId="0" applyNumberFormat="1" applyFont="1" applyBorder="1"/>
    <xf numFmtId="10" fontId="2" fillId="14" borderId="1" xfId="0" applyNumberFormat="1" applyFont="1" applyFill="1" applyBorder="1" applyAlignment="1">
      <alignment horizontal="center" vertical="center"/>
    </xf>
    <xf numFmtId="4" fontId="0" fillId="0" borderId="1" xfId="0" applyNumberFormat="1" applyBorder="1" applyAlignment="1">
      <alignment horizontal="center" vertical="center"/>
    </xf>
    <xf numFmtId="4" fontId="2" fillId="14" borderId="1" xfId="0" applyNumberFormat="1" applyFont="1" applyFill="1" applyBorder="1" applyAlignment="1">
      <alignment horizontal="center" vertical="center"/>
    </xf>
    <xf numFmtId="0" fontId="0" fillId="0" borderId="0" xfId="0" applyAlignment="1">
      <alignment vertical="center" wrapText="1"/>
    </xf>
    <xf numFmtId="0" fontId="38" fillId="0" borderId="0" xfId="2" applyAlignment="1"/>
    <xf numFmtId="0" fontId="38" fillId="0" borderId="0" xfId="2" applyFill="1" applyAlignment="1"/>
    <xf numFmtId="0" fontId="0" fillId="5" borderId="1" xfId="0" applyFill="1" applyBorder="1" applyAlignment="1">
      <alignment horizontal="center" vertical="center"/>
    </xf>
    <xf numFmtId="0" fontId="0" fillId="4" borderId="1" xfId="0" applyFill="1" applyBorder="1"/>
    <xf numFmtId="0" fontId="0" fillId="4" borderId="1" xfId="0" applyFill="1" applyBorder="1" applyAlignment="1">
      <alignment wrapText="1"/>
    </xf>
    <xf numFmtId="0" fontId="0" fillId="5" borderId="1" xfId="0" applyFill="1" applyBorder="1" applyAlignment="1">
      <alignment horizontal="center" vertical="center" wrapText="1"/>
    </xf>
    <xf numFmtId="0" fontId="13" fillId="0" borderId="0" xfId="0" applyFont="1" applyAlignment="1">
      <alignment vertical="center" wrapText="1"/>
    </xf>
    <xf numFmtId="0" fontId="6" fillId="0" borderId="0" xfId="0" applyFont="1" applyAlignment="1">
      <alignment vertical="center" wrapText="1"/>
    </xf>
    <xf numFmtId="0" fontId="0" fillId="7" borderId="1" xfId="0" applyFill="1" applyBorder="1" applyAlignment="1">
      <alignment horizontal="center" vertical="center"/>
    </xf>
    <xf numFmtId="4" fontId="2" fillId="7" borderId="1" xfId="0" applyNumberFormat="1" applyFont="1" applyFill="1" applyBorder="1" applyAlignment="1">
      <alignment horizontal="right" vertical="center"/>
    </xf>
    <xf numFmtId="0" fontId="29" fillId="7" borderId="1" xfId="0" applyFont="1" applyFill="1" applyBorder="1" applyAlignment="1">
      <alignment horizontal="center"/>
    </xf>
    <xf numFmtId="0" fontId="30" fillId="7" borderId="1" xfId="0" applyFont="1" applyFill="1" applyBorder="1" applyAlignment="1">
      <alignment horizontal="center"/>
    </xf>
    <xf numFmtId="0" fontId="0" fillId="7" borderId="1" xfId="0" applyFill="1" applyBorder="1" applyAlignment="1">
      <alignment horizontal="left" vertical="center"/>
    </xf>
    <xf numFmtId="0" fontId="31" fillId="0" borderId="0" xfId="0" applyFont="1"/>
    <xf numFmtId="0" fontId="22" fillId="0" borderId="0" xfId="0" applyFont="1"/>
    <xf numFmtId="0" fontId="22" fillId="4" borderId="0" xfId="0" applyFont="1" applyFill="1"/>
    <xf numFmtId="0" fontId="9" fillId="8" borderId="7" xfId="0" applyFont="1" applyFill="1" applyBorder="1" applyAlignment="1">
      <alignment horizontal="center" vertical="center" wrapText="1"/>
    </xf>
    <xf numFmtId="0" fontId="9" fillId="8" borderId="7" xfId="0" applyFont="1" applyFill="1" applyBorder="1" applyAlignment="1">
      <alignment horizontal="center" vertical="top" wrapText="1"/>
    </xf>
    <xf numFmtId="0" fontId="14" fillId="0" borderId="5" xfId="0" applyFont="1" applyBorder="1" applyAlignment="1" applyProtection="1">
      <alignment horizontal="left" vertical="center" wrapText="1"/>
      <protection locked="0"/>
    </xf>
    <xf numFmtId="0" fontId="0" fillId="4" borderId="10" xfId="0" applyFill="1" applyBorder="1"/>
    <xf numFmtId="0" fontId="34" fillId="7" borderId="1" xfId="0" applyFont="1" applyFill="1" applyBorder="1" applyAlignment="1">
      <alignment horizontal="center"/>
    </xf>
    <xf numFmtId="4" fontId="2" fillId="7" borderId="1" xfId="0" applyNumberFormat="1" applyFont="1" applyFill="1" applyBorder="1" applyAlignment="1">
      <alignment horizontal="right" vertical="center" wrapText="1"/>
    </xf>
    <xf numFmtId="0" fontId="2" fillId="14" borderId="1" xfId="0" applyFont="1" applyFill="1" applyBorder="1" applyAlignment="1">
      <alignment horizontal="left" vertical="center" wrapText="1"/>
    </xf>
    <xf numFmtId="0" fontId="5" fillId="7" borderId="1" xfId="0" applyFont="1" applyFill="1" applyBorder="1" applyAlignment="1">
      <alignment horizontal="center"/>
    </xf>
    <xf numFmtId="0" fontId="0" fillId="0" borderId="1" xfId="0" applyBorder="1"/>
    <xf numFmtId="0" fontId="4" fillId="4" borderId="0" xfId="0" applyFont="1" applyFill="1" applyAlignment="1">
      <alignment horizontal="left" vertical="center" wrapText="1"/>
    </xf>
    <xf numFmtId="0" fontId="13" fillId="4" borderId="0" xfId="0" applyFont="1" applyFill="1" applyAlignment="1">
      <alignment vertical="center"/>
    </xf>
    <xf numFmtId="0" fontId="4" fillId="4" borderId="0" xfId="0" applyFont="1" applyFill="1" applyAlignment="1">
      <alignment horizontal="left" vertical="top" wrapText="1"/>
    </xf>
    <xf numFmtId="0" fontId="13" fillId="4" borderId="0" xfId="0" applyFont="1" applyFill="1" applyAlignment="1">
      <alignment horizontal="left" vertical="top" wrapText="1"/>
    </xf>
    <xf numFmtId="0" fontId="4" fillId="4" borderId="0" xfId="0" applyFont="1" applyFill="1" applyAlignment="1">
      <alignment vertical="center"/>
    </xf>
    <xf numFmtId="165" fontId="13" fillId="4" borderId="0" xfId="0" applyNumberFormat="1" applyFont="1" applyFill="1" applyAlignment="1">
      <alignment horizontal="right" vertical="center"/>
    </xf>
    <xf numFmtId="0" fontId="0" fillId="4" borderId="0" xfId="0" applyFill="1" applyAlignment="1">
      <alignment horizontal="center" vertical="center" wrapText="1"/>
    </xf>
    <xf numFmtId="0" fontId="15" fillId="4" borderId="0" xfId="2" applyFont="1" applyFill="1" applyBorder="1" applyAlignment="1">
      <alignment horizontal="left" vertical="top"/>
    </xf>
    <xf numFmtId="0" fontId="2" fillId="4" borderId="0" xfId="0" applyFont="1" applyFill="1" applyAlignment="1">
      <alignment horizontal="left" vertical="center" wrapText="1"/>
    </xf>
    <xf numFmtId="0" fontId="2" fillId="4" borderId="0" xfId="0" applyFont="1" applyFill="1" applyAlignment="1">
      <alignment horizontal="left" vertical="center"/>
    </xf>
    <xf numFmtId="4" fontId="2" fillId="4" borderId="0" xfId="0" applyNumberFormat="1" applyFont="1" applyFill="1" applyAlignment="1">
      <alignment horizontal="right" vertical="center"/>
    </xf>
    <xf numFmtId="0" fontId="0" fillId="4" borderId="0" xfId="0" applyFill="1" applyAlignment="1">
      <alignment horizontal="left" vertical="center"/>
    </xf>
    <xf numFmtId="0" fontId="0" fillId="4" borderId="0" xfId="0" applyFill="1" applyAlignment="1">
      <alignment horizontal="center" vertical="center"/>
    </xf>
    <xf numFmtId="4" fontId="0" fillId="4" borderId="0" xfId="0" applyNumberFormat="1" applyFill="1" applyAlignment="1">
      <alignment horizontal="center" vertical="center"/>
    </xf>
    <xf numFmtId="0" fontId="0" fillId="0" borderId="1" xfId="0" applyBorder="1" applyAlignment="1">
      <alignment horizontal="left" vertical="center" wrapText="1"/>
    </xf>
    <xf numFmtId="2" fontId="0" fillId="0" borderId="1" xfId="0" applyNumberFormat="1" applyBorder="1" applyAlignment="1">
      <alignment horizontal="center" vertical="center"/>
    </xf>
    <xf numFmtId="1" fontId="0" fillId="0" borderId="1" xfId="0" applyNumberFormat="1" applyBorder="1" applyAlignment="1">
      <alignment horizontal="center" vertical="center"/>
    </xf>
    <xf numFmtId="0" fontId="0" fillId="4" borderId="9" xfId="0" applyFill="1" applyBorder="1"/>
    <xf numFmtId="4" fontId="2" fillId="14" borderId="1" xfId="0" applyNumberFormat="1" applyFont="1" applyFill="1" applyBorder="1" applyAlignment="1">
      <alignment vertical="center"/>
    </xf>
    <xf numFmtId="166" fontId="0" fillId="4" borderId="0" xfId="0" applyNumberFormat="1" applyFill="1"/>
    <xf numFmtId="166" fontId="0" fillId="4" borderId="0" xfId="0" applyNumberFormat="1" applyFill="1" applyAlignment="1">
      <alignment wrapText="1"/>
    </xf>
    <xf numFmtId="0" fontId="34" fillId="4" borderId="1" xfId="0" applyFont="1" applyFill="1" applyBorder="1" applyAlignment="1">
      <alignment horizontal="center"/>
    </xf>
    <xf numFmtId="0" fontId="52" fillId="4" borderId="0" xfId="0" applyFont="1" applyFill="1"/>
    <xf numFmtId="0" fontId="57" fillId="4" borderId="0" xfId="0" applyFont="1" applyFill="1"/>
    <xf numFmtId="0" fontId="0" fillId="0" borderId="1" xfId="0" applyBorder="1" applyAlignment="1">
      <alignment vertical="center"/>
    </xf>
    <xf numFmtId="0" fontId="2" fillId="2" borderId="0" xfId="0" applyFont="1" applyFill="1" applyAlignment="1">
      <alignment horizontal="left" vertical="center"/>
    </xf>
    <xf numFmtId="0" fontId="58" fillId="5" borderId="7" xfId="0" applyFont="1" applyFill="1" applyBorder="1" applyAlignment="1">
      <alignment horizontal="center" vertical="center"/>
    </xf>
    <xf numFmtId="0" fontId="59" fillId="2" borderId="5" xfId="0" applyFont="1" applyFill="1" applyBorder="1" applyAlignment="1">
      <alignment horizontal="left" vertical="center"/>
    </xf>
    <xf numFmtId="0" fontId="2" fillId="0" borderId="0" xfId="0" applyFont="1" applyAlignment="1">
      <alignment horizontal="center" vertical="center" wrapText="1"/>
    </xf>
    <xf numFmtId="0" fontId="7" fillId="13" borderId="5" xfId="0" applyFont="1" applyFill="1" applyBorder="1" applyAlignment="1">
      <alignment horizontal="left" vertical="center" wrapText="1"/>
    </xf>
    <xf numFmtId="0" fontId="2" fillId="2" borderId="1" xfId="0" applyFont="1" applyFill="1" applyBorder="1" applyAlignment="1">
      <alignment horizontal="left" vertical="center"/>
    </xf>
    <xf numFmtId="0" fontId="0" fillId="0" borderId="1" xfId="0" applyBorder="1" applyAlignment="1">
      <alignment vertical="center" wrapText="1"/>
    </xf>
    <xf numFmtId="49" fontId="43" fillId="7" borderId="1" xfId="0" applyNumberFormat="1" applyFont="1" applyFill="1" applyBorder="1" applyAlignment="1">
      <alignment vertical="top" wrapText="1"/>
    </xf>
    <xf numFmtId="0" fontId="43" fillId="7" borderId="1" xfId="0" applyFont="1" applyFill="1" applyBorder="1" applyAlignment="1">
      <alignment vertical="top" wrapText="1"/>
    </xf>
    <xf numFmtId="0" fontId="0" fillId="0" borderId="1" xfId="0" applyBorder="1" applyAlignment="1">
      <alignment horizontal="left" vertical="center"/>
    </xf>
    <xf numFmtId="0" fontId="0" fillId="7" borderId="1" xfId="0" applyFill="1" applyBorder="1" applyAlignment="1">
      <alignment horizontal="right" vertical="center" wrapText="1"/>
    </xf>
    <xf numFmtId="0" fontId="0" fillId="0" borderId="1" xfId="0" applyBorder="1" applyAlignment="1">
      <alignment horizontal="right" vertical="center" wrapText="1"/>
    </xf>
    <xf numFmtId="0" fontId="50" fillId="4" borderId="0" xfId="0" applyFont="1" applyFill="1"/>
    <xf numFmtId="0" fontId="0" fillId="0" borderId="0" xfId="0" quotePrefix="1" applyAlignment="1">
      <alignment wrapText="1"/>
    </xf>
    <xf numFmtId="0" fontId="0" fillId="4" borderId="1" xfId="0" applyFill="1" applyBorder="1" applyAlignment="1">
      <alignment horizontal="center" vertical="center"/>
    </xf>
    <xf numFmtId="0" fontId="0" fillId="2" borderId="3" xfId="0" applyFill="1" applyBorder="1"/>
    <xf numFmtId="0" fontId="0" fillId="2" borderId="4" xfId="0" applyFill="1" applyBorder="1"/>
    <xf numFmtId="0" fontId="0" fillId="2" borderId="5" xfId="0" applyFill="1" applyBorder="1"/>
    <xf numFmtId="4" fontId="0" fillId="0" borderId="1" xfId="0" applyNumberFormat="1" applyBorder="1" applyAlignment="1" applyProtection="1">
      <alignment horizontal="center" vertical="center" wrapText="1"/>
      <protection locked="0"/>
    </xf>
    <xf numFmtId="0" fontId="5" fillId="14" borderId="3" xfId="0" applyFont="1" applyFill="1" applyBorder="1" applyAlignment="1">
      <alignment horizontal="left" vertical="top" wrapText="1"/>
    </xf>
    <xf numFmtId="0" fontId="5" fillId="14" borderId="4" xfId="0" applyFont="1" applyFill="1" applyBorder="1" applyAlignment="1">
      <alignment horizontal="left" vertical="top" wrapText="1"/>
    </xf>
    <xf numFmtId="0" fontId="5" fillId="14" borderId="5" xfId="0" applyFont="1" applyFill="1" applyBorder="1" applyAlignment="1">
      <alignment horizontal="left" vertical="top" wrapText="1"/>
    </xf>
    <xf numFmtId="0" fontId="2" fillId="14" borderId="1" xfId="0" applyFont="1" applyFill="1" applyBorder="1" applyAlignment="1">
      <alignment horizontal="left" vertical="center"/>
    </xf>
    <xf numFmtId="49" fontId="0" fillId="0" borderId="3" xfId="0" applyNumberFormat="1" applyBorder="1" applyAlignment="1" applyProtection="1">
      <alignment horizontal="right" vertical="center"/>
      <protection locked="0"/>
    </xf>
    <xf numFmtId="49" fontId="0" fillId="0" borderId="4" xfId="0" applyNumberFormat="1" applyBorder="1" applyAlignment="1" applyProtection="1">
      <alignment horizontal="right" vertical="center"/>
      <protection locked="0"/>
    </xf>
    <xf numFmtId="49" fontId="0" fillId="0" borderId="5" xfId="0" applyNumberFormat="1" applyBorder="1" applyAlignment="1" applyProtection="1">
      <alignment horizontal="right" vertical="center"/>
      <protection locked="0"/>
    </xf>
    <xf numFmtId="0" fontId="0" fillId="7" borderId="3" xfId="0" applyFill="1" applyBorder="1" applyAlignment="1">
      <alignment horizontal="center"/>
    </xf>
    <xf numFmtId="0" fontId="0" fillId="7" borderId="4" xfId="0" applyFill="1" applyBorder="1" applyAlignment="1">
      <alignment horizontal="center"/>
    </xf>
    <xf numFmtId="0" fontId="0" fillId="7" borderId="5" xfId="0" applyFill="1" applyBorder="1" applyAlignment="1">
      <alignment horizontal="center"/>
    </xf>
    <xf numFmtId="49" fontId="0" fillId="4" borderId="3" xfId="0" applyNumberFormat="1" applyFill="1" applyBorder="1" applyAlignment="1" applyProtection="1">
      <alignment horizontal="center" vertical="center" wrapText="1"/>
      <protection locked="0"/>
    </xf>
    <xf numFmtId="49" fontId="0" fillId="4" borderId="4" xfId="0" applyNumberFormat="1" applyFill="1" applyBorder="1" applyAlignment="1" applyProtection="1">
      <alignment horizontal="center" vertical="center" wrapText="1"/>
      <protection locked="0"/>
    </xf>
    <xf numFmtId="49" fontId="0" fillId="4" borderId="5" xfId="0" applyNumberFormat="1" applyFill="1" applyBorder="1" applyAlignment="1" applyProtection="1">
      <alignment horizontal="center" vertical="center" wrapText="1"/>
      <protection locked="0"/>
    </xf>
    <xf numFmtId="0" fontId="11" fillId="3" borderId="1" xfId="0" applyFont="1" applyFill="1" applyBorder="1" applyAlignment="1">
      <alignment horizontal="left"/>
    </xf>
    <xf numFmtId="0" fontId="2" fillId="14" borderId="1" xfId="0" applyFont="1" applyFill="1" applyBorder="1" applyAlignment="1">
      <alignment horizontal="left"/>
    </xf>
    <xf numFmtId="0" fontId="0" fillId="7" borderId="1" xfId="0" applyFill="1" applyBorder="1" applyAlignment="1">
      <alignment horizontal="left"/>
    </xf>
    <xf numFmtId="49" fontId="0" fillId="0" borderId="1" xfId="0" applyNumberFormat="1" applyBorder="1" applyAlignment="1" applyProtection="1">
      <alignment horizontal="center"/>
      <protection locked="0"/>
    </xf>
    <xf numFmtId="14" fontId="0" fillId="0" borderId="1" xfId="0" applyNumberFormat="1" applyBorder="1" applyAlignment="1" applyProtection="1">
      <alignment horizontal="center"/>
      <protection locked="0"/>
    </xf>
    <xf numFmtId="0" fontId="0" fillId="0" borderId="1" xfId="0" applyBorder="1" applyAlignment="1" applyProtection="1">
      <alignment horizontal="center" vertical="center"/>
      <protection locked="0"/>
    </xf>
    <xf numFmtId="0" fontId="0" fillId="14" borderId="1" xfId="0" applyFill="1" applyBorder="1" applyAlignment="1">
      <alignment horizontal="left" vertical="center"/>
    </xf>
    <xf numFmtId="0" fontId="0" fillId="14" borderId="3" xfId="0" applyFill="1" applyBorder="1" applyAlignment="1">
      <alignment horizontal="left" vertical="center" wrapText="1"/>
    </xf>
    <xf numFmtId="0" fontId="0" fillId="14" borderId="4" xfId="0" applyFill="1" applyBorder="1" applyAlignment="1">
      <alignment horizontal="left" vertical="center" wrapText="1"/>
    </xf>
    <xf numFmtId="0" fontId="0" fillId="14" borderId="5" xfId="0" applyFill="1" applyBorder="1" applyAlignment="1">
      <alignment horizontal="left" vertical="center" wrapText="1"/>
    </xf>
    <xf numFmtId="4" fontId="0" fillId="7" borderId="3" xfId="0" applyNumberFormat="1" applyFill="1" applyBorder="1" applyAlignment="1">
      <alignment horizontal="center" vertical="center"/>
    </xf>
    <xf numFmtId="4" fontId="0" fillId="7" borderId="4" xfId="0" applyNumberFormat="1" applyFill="1" applyBorder="1" applyAlignment="1">
      <alignment horizontal="center" vertical="center"/>
    </xf>
    <xf numFmtId="4" fontId="0" fillId="7" borderId="5" xfId="0" applyNumberFormat="1" applyFill="1" applyBorder="1" applyAlignment="1">
      <alignment horizontal="center" vertical="center"/>
    </xf>
    <xf numFmtId="0" fontId="2" fillId="14" borderId="1" xfId="0" applyFont="1" applyFill="1" applyBorder="1" applyAlignment="1">
      <alignment horizontal="left" wrapText="1"/>
    </xf>
    <xf numFmtId="0" fontId="2" fillId="14" borderId="1" xfId="0" applyFont="1" applyFill="1" applyBorder="1" applyAlignment="1">
      <alignment horizontal="center"/>
    </xf>
    <xf numFmtId="0" fontId="2" fillId="14" borderId="1" xfId="0" applyFont="1" applyFill="1" applyBorder="1" applyAlignment="1">
      <alignment horizontal="center" vertical="center"/>
    </xf>
    <xf numFmtId="49" fontId="0" fillId="4" borderId="1" xfId="0" applyNumberFormat="1" applyFill="1" applyBorder="1" applyAlignment="1" applyProtection="1">
      <alignment horizontal="center" vertical="center"/>
      <protection locked="0"/>
    </xf>
    <xf numFmtId="0" fontId="0" fillId="7" borderId="1" xfId="0" applyFill="1" applyBorder="1" applyAlignment="1">
      <alignment horizontal="center" vertical="center"/>
    </xf>
    <xf numFmtId="0" fontId="2" fillId="14" borderId="1" xfId="0" applyFont="1" applyFill="1" applyBorder="1" applyAlignment="1">
      <alignment horizontal="left" vertical="center" wrapText="1"/>
    </xf>
    <xf numFmtId="49" fontId="0" fillId="4" borderId="1" xfId="0" applyNumberFormat="1" applyFill="1" applyBorder="1" applyAlignment="1" applyProtection="1">
      <alignment horizontal="center"/>
      <protection locked="0"/>
    </xf>
    <xf numFmtId="0" fontId="0" fillId="4" borderId="1" xfId="0" applyFill="1" applyBorder="1" applyAlignment="1" applyProtection="1">
      <alignment horizontal="left" vertical="top" wrapText="1"/>
      <protection locked="0"/>
    </xf>
    <xf numFmtId="0" fontId="0" fillId="7" borderId="1" xfId="0" applyFill="1" applyBorder="1" applyAlignment="1">
      <alignment horizontal="left" vertical="center" wrapText="1"/>
    </xf>
    <xf numFmtId="0" fontId="0" fillId="0" borderId="1" xfId="0" applyBorder="1" applyAlignment="1" applyProtection="1">
      <alignment horizontal="left" vertical="center"/>
      <protection locked="0"/>
    </xf>
    <xf numFmtId="0" fontId="6" fillId="15" borderId="0" xfId="0" applyFont="1" applyFill="1" applyAlignment="1">
      <alignment horizontal="center"/>
    </xf>
    <xf numFmtId="0" fontId="0" fillId="4" borderId="3"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49" fontId="0" fillId="4" borderId="3" xfId="0" applyNumberFormat="1" applyFill="1" applyBorder="1" applyAlignment="1" applyProtection="1">
      <alignment horizontal="center" vertical="center"/>
      <protection locked="0"/>
    </xf>
    <xf numFmtId="49" fontId="0" fillId="4" borderId="4" xfId="0" applyNumberFormat="1" applyFill="1" applyBorder="1" applyAlignment="1" applyProtection="1">
      <alignment horizontal="center" vertical="center"/>
      <protection locked="0"/>
    </xf>
    <xf numFmtId="49" fontId="0" fillId="4" borderId="5" xfId="0" applyNumberFormat="1" applyFill="1" applyBorder="1" applyAlignment="1" applyProtection="1">
      <alignment horizontal="center" vertical="center"/>
      <protection locked="0"/>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6" fillId="7" borderId="1" xfId="0" applyFont="1" applyFill="1" applyBorder="1" applyAlignment="1" applyProtection="1">
      <alignment horizontal="center" vertical="center"/>
      <protection locked="0"/>
    </xf>
    <xf numFmtId="4" fontId="0" fillId="7" borderId="1" xfId="0" applyNumberFormat="1" applyFill="1" applyBorder="1"/>
    <xf numFmtId="0" fontId="16" fillId="7" borderId="3" xfId="0" applyFont="1" applyFill="1" applyBorder="1" applyAlignment="1">
      <alignment horizontal="left" vertical="center"/>
    </xf>
    <xf numFmtId="0" fontId="16" fillId="7" borderId="4" xfId="0" applyFont="1" applyFill="1" applyBorder="1" applyAlignment="1">
      <alignment horizontal="left" vertical="center"/>
    </xf>
    <xf numFmtId="0" fontId="16" fillId="7" borderId="5" xfId="0" applyFont="1" applyFill="1" applyBorder="1" applyAlignment="1">
      <alignment horizontal="left" vertical="center"/>
    </xf>
    <xf numFmtId="0" fontId="2" fillId="7" borderId="1" xfId="0" applyFont="1" applyFill="1" applyBorder="1" applyAlignment="1">
      <alignment horizontal="center" vertical="center"/>
    </xf>
    <xf numFmtId="0" fontId="2" fillId="7" borderId="1" xfId="0" applyFont="1" applyFill="1" applyBorder="1" applyAlignment="1">
      <alignment horizontal="center" vertical="center" wrapText="1"/>
    </xf>
    <xf numFmtId="0" fontId="5" fillId="14" borderId="1" xfId="0" applyFont="1" applyFill="1" applyBorder="1" applyAlignment="1">
      <alignment horizontal="left" vertical="top" wrapText="1"/>
    </xf>
    <xf numFmtId="0" fontId="43" fillId="0" borderId="1" xfId="0" applyFont="1" applyBorder="1" applyAlignment="1">
      <alignment horizontal="left" vertical="top" wrapText="1"/>
    </xf>
    <xf numFmtId="0" fontId="0" fillId="0" borderId="1" xfId="0" applyBorder="1" applyAlignment="1">
      <alignment horizontal="left" vertical="top" wrapText="1"/>
    </xf>
    <xf numFmtId="0" fontId="0" fillId="14" borderId="1" xfId="0" applyFill="1" applyBorder="1" applyAlignment="1">
      <alignment horizontal="left" vertical="top" wrapText="1"/>
    </xf>
    <xf numFmtId="0" fontId="0" fillId="14" borderId="2" xfId="0" applyFill="1" applyBorder="1" applyAlignment="1">
      <alignment horizontal="left" vertical="top" wrapText="1"/>
    </xf>
    <xf numFmtId="0" fontId="2" fillId="0" borderId="3" xfId="0" applyFont="1" applyBorder="1" applyAlignment="1" applyProtection="1">
      <alignment horizontal="left"/>
      <protection locked="0"/>
    </xf>
    <xf numFmtId="0" fontId="2" fillId="0" borderId="4" xfId="0" applyFont="1" applyBorder="1" applyAlignment="1" applyProtection="1">
      <alignment horizontal="left"/>
      <protection locked="0"/>
    </xf>
    <xf numFmtId="0" fontId="2" fillId="0" borderId="5" xfId="0" applyFont="1" applyBorder="1" applyAlignment="1" applyProtection="1">
      <alignment horizontal="left"/>
      <protection locked="0"/>
    </xf>
    <xf numFmtId="0" fontId="2" fillId="14" borderId="3" xfId="0" applyFont="1" applyFill="1" applyBorder="1" applyAlignment="1">
      <alignment horizontal="left"/>
    </xf>
    <xf numFmtId="0" fontId="2" fillId="14" borderId="4" xfId="0" applyFont="1" applyFill="1" applyBorder="1" applyAlignment="1">
      <alignment horizontal="left"/>
    </xf>
    <xf numFmtId="0" fontId="2" fillId="14" borderId="5" xfId="0" applyFont="1" applyFill="1" applyBorder="1" applyAlignment="1">
      <alignment horizontal="left"/>
    </xf>
    <xf numFmtId="0" fontId="16" fillId="7" borderId="1" xfId="0" applyFont="1" applyFill="1" applyBorder="1" applyAlignment="1">
      <alignment horizontal="left" vertical="center"/>
    </xf>
    <xf numFmtId="4" fontId="0" fillId="0" borderId="3" xfId="0" applyNumberFormat="1" applyBorder="1" applyAlignment="1">
      <alignment horizontal="center" vertical="center"/>
    </xf>
    <xf numFmtId="4" fontId="0" fillId="0" borderId="4" xfId="0" applyNumberFormat="1" applyBorder="1" applyAlignment="1">
      <alignment horizontal="center" vertical="center"/>
    </xf>
    <xf numFmtId="4" fontId="0" fillId="0" borderId="5" xfId="0" applyNumberFormat="1" applyBorder="1" applyAlignment="1">
      <alignment horizontal="center" vertical="center"/>
    </xf>
    <xf numFmtId="4" fontId="0" fillId="4" borderId="3" xfId="0" applyNumberFormat="1" applyFill="1" applyBorder="1" applyAlignment="1">
      <alignment horizontal="center" vertical="center"/>
    </xf>
    <xf numFmtId="4" fontId="0" fillId="4" borderId="4" xfId="0" applyNumberFormat="1" applyFill="1" applyBorder="1" applyAlignment="1">
      <alignment horizontal="center" vertical="center"/>
    </xf>
    <xf numFmtId="4" fontId="0" fillId="4" borderId="5" xfId="0" applyNumberFormat="1" applyFill="1" applyBorder="1" applyAlignment="1">
      <alignment horizontal="center" vertical="center"/>
    </xf>
    <xf numFmtId="0" fontId="0" fillId="14" borderId="3" xfId="0" applyFill="1" applyBorder="1" applyAlignment="1">
      <alignment horizontal="center"/>
    </xf>
    <xf numFmtId="0" fontId="0" fillId="14" borderId="4" xfId="0" applyFill="1" applyBorder="1" applyAlignment="1">
      <alignment horizontal="center"/>
    </xf>
    <xf numFmtId="0" fontId="0" fillId="14" borderId="5" xfId="0" applyFill="1" applyBorder="1" applyAlignment="1">
      <alignment horizontal="center"/>
    </xf>
    <xf numFmtId="0" fontId="0" fillId="14" borderId="3" xfId="0" applyFill="1" applyBorder="1" applyAlignment="1">
      <alignment horizontal="left" vertical="center"/>
    </xf>
    <xf numFmtId="0" fontId="0" fillId="14" borderId="4" xfId="0" applyFill="1" applyBorder="1" applyAlignment="1">
      <alignment horizontal="left" vertical="center"/>
    </xf>
    <xf numFmtId="0" fontId="0" fillId="14" borderId="5" xfId="0" applyFill="1" applyBorder="1" applyAlignment="1">
      <alignment horizontal="left" vertical="center"/>
    </xf>
    <xf numFmtId="10" fontId="0" fillId="7" borderId="3" xfId="0" applyNumberFormat="1" applyFill="1" applyBorder="1" applyAlignment="1">
      <alignment horizontal="right" vertical="center"/>
    </xf>
    <xf numFmtId="10" fontId="0" fillId="7" borderId="4" xfId="0" applyNumberFormat="1" applyFill="1" applyBorder="1" applyAlignment="1">
      <alignment horizontal="right" vertical="center"/>
    </xf>
    <xf numFmtId="10" fontId="0" fillId="7" borderId="5" xfId="0" applyNumberFormat="1" applyFill="1" applyBorder="1" applyAlignment="1">
      <alignment horizontal="right" vertical="center"/>
    </xf>
    <xf numFmtId="0" fontId="0" fillId="0" borderId="1" xfId="0" applyBorder="1" applyAlignment="1" applyProtection="1">
      <alignment horizontal="left"/>
      <protection locked="0"/>
    </xf>
    <xf numFmtId="0" fontId="0" fillId="14" borderId="3" xfId="0" applyFill="1" applyBorder="1" applyAlignment="1">
      <alignment horizontal="left" vertical="top" wrapText="1"/>
    </xf>
    <xf numFmtId="0" fontId="0" fillId="14" borderId="4" xfId="0" applyFill="1" applyBorder="1" applyAlignment="1">
      <alignment horizontal="left" vertical="top" wrapText="1"/>
    </xf>
    <xf numFmtId="0" fontId="0" fillId="14" borderId="5" xfId="0" applyFill="1" applyBorder="1" applyAlignment="1">
      <alignment horizontal="left" vertical="top" wrapText="1"/>
    </xf>
    <xf numFmtId="0" fontId="65" fillId="14" borderId="1" xfId="0" applyFont="1" applyFill="1" applyBorder="1" applyAlignment="1">
      <alignment horizontal="left" vertical="top" wrapText="1"/>
    </xf>
    <xf numFmtId="4" fontId="0" fillId="0" borderId="3" xfId="0" applyNumberFormat="1" applyBorder="1" applyAlignment="1" applyProtection="1">
      <alignment horizontal="left" vertical="center"/>
      <protection locked="0"/>
    </xf>
    <xf numFmtId="4" fontId="0" fillId="0" borderId="4" xfId="0" applyNumberFormat="1" applyBorder="1" applyAlignment="1" applyProtection="1">
      <alignment horizontal="left" vertical="center"/>
      <protection locked="0"/>
    </xf>
    <xf numFmtId="4" fontId="0" fillId="0" borderId="5" xfId="0" applyNumberFormat="1" applyBorder="1" applyAlignment="1" applyProtection="1">
      <alignment horizontal="left" vertical="center"/>
      <protection locked="0"/>
    </xf>
    <xf numFmtId="4" fontId="2" fillId="14" borderId="3" xfId="0" applyNumberFormat="1" applyFont="1" applyFill="1" applyBorder="1" applyAlignment="1">
      <alignment horizontal="left" vertical="center"/>
    </xf>
    <xf numFmtId="4" fontId="2" fillId="14" borderId="4" xfId="0" applyNumberFormat="1" applyFont="1" applyFill="1" applyBorder="1" applyAlignment="1">
      <alignment horizontal="left" vertical="center"/>
    </xf>
    <xf numFmtId="4" fontId="2" fillId="14" borderId="5" xfId="0" applyNumberFormat="1" applyFont="1" applyFill="1" applyBorder="1" applyAlignment="1">
      <alignment horizontal="left" vertical="center"/>
    </xf>
    <xf numFmtId="4" fontId="0" fillId="7" borderId="3" xfId="0" quotePrefix="1" applyNumberFormat="1" applyFill="1" applyBorder="1" applyAlignment="1">
      <alignment horizontal="right"/>
    </xf>
    <xf numFmtId="4" fontId="0" fillId="7" borderId="4" xfId="0" applyNumberFormat="1" applyFill="1" applyBorder="1" applyAlignment="1">
      <alignment horizontal="right"/>
    </xf>
    <xf numFmtId="4" fontId="0" fillId="7" borderId="5" xfId="0" applyNumberFormat="1" applyFill="1" applyBorder="1" applyAlignment="1">
      <alignment horizontal="right"/>
    </xf>
    <xf numFmtId="4" fontId="0" fillId="7" borderId="1" xfId="0" applyNumberFormat="1" applyFill="1" applyBorder="1" applyAlignment="1">
      <alignment horizontal="right" vertical="center"/>
    </xf>
    <xf numFmtId="4" fontId="5" fillId="0" borderId="3" xfId="0" applyNumberFormat="1" applyFont="1" applyBorder="1" applyAlignment="1">
      <alignment horizontal="right"/>
    </xf>
    <xf numFmtId="4" fontId="5" fillId="0" borderId="4" xfId="0" applyNumberFormat="1" applyFont="1" applyBorder="1" applyAlignment="1">
      <alignment horizontal="right"/>
    </xf>
    <xf numFmtId="4" fontId="5" fillId="0" borderId="5" xfId="0" applyNumberFormat="1" applyFont="1" applyBorder="1" applyAlignment="1">
      <alignment horizontal="right"/>
    </xf>
    <xf numFmtId="0" fontId="2" fillId="7" borderId="1" xfId="0" applyFont="1" applyFill="1" applyBorder="1" applyAlignment="1">
      <alignment horizontal="left" vertical="top"/>
    </xf>
    <xf numFmtId="0" fontId="4" fillId="2" borderId="1" xfId="0" applyFont="1" applyFill="1" applyBorder="1" applyAlignment="1">
      <alignment horizontal="left" vertical="center"/>
    </xf>
    <xf numFmtId="49" fontId="5" fillId="4" borderId="0" xfId="0" applyNumberFormat="1" applyFont="1" applyFill="1" applyAlignment="1">
      <alignment horizontal="left" wrapText="1"/>
    </xf>
    <xf numFmtId="0" fontId="10" fillId="0" borderId="1" xfId="0" applyFont="1" applyBorder="1" applyAlignment="1" applyProtection="1">
      <alignment horizontal="left" vertical="center" wrapText="1"/>
      <protection locked="0"/>
    </xf>
    <xf numFmtId="0" fontId="5" fillId="5" borderId="0" xfId="0" applyFont="1" applyFill="1" applyAlignment="1">
      <alignment horizontal="left" vertical="top" wrapText="1"/>
    </xf>
    <xf numFmtId="0" fontId="5" fillId="5" borderId="15" xfId="0" applyFont="1" applyFill="1" applyBorder="1" applyAlignment="1">
      <alignment horizontal="left" vertical="top" wrapText="1"/>
    </xf>
    <xf numFmtId="0" fontId="6" fillId="9" borderId="1" xfId="0" applyFont="1" applyFill="1" applyBorder="1" applyAlignment="1">
      <alignment horizontal="center" vertical="center" wrapText="1"/>
    </xf>
    <xf numFmtId="0" fontId="8" fillId="7" borderId="1" xfId="0" applyFont="1" applyFill="1" applyBorder="1" applyAlignment="1">
      <alignment horizontal="left" vertical="center" wrapText="1"/>
    </xf>
    <xf numFmtId="0" fontId="8" fillId="7" borderId="2" xfId="0" applyFont="1" applyFill="1" applyBorder="1" applyAlignment="1">
      <alignment horizontal="left" vertical="center" wrapText="1"/>
    </xf>
    <xf numFmtId="0" fontId="9" fillId="8" borderId="7" xfId="0" applyFont="1" applyFill="1" applyBorder="1" applyAlignment="1">
      <alignment horizontal="center" vertical="center" wrapText="1"/>
    </xf>
    <xf numFmtId="0" fontId="10" fillId="0" borderId="1" xfId="0" applyFont="1" applyBorder="1" applyAlignment="1" applyProtection="1">
      <alignment horizontal="center" vertical="center" wrapText="1"/>
      <protection locked="0"/>
    </xf>
    <xf numFmtId="0" fontId="12" fillId="9" borderId="3" xfId="0" applyFont="1" applyFill="1" applyBorder="1" applyAlignment="1">
      <alignment horizontal="left" vertical="center" wrapText="1"/>
    </xf>
    <xf numFmtId="0" fontId="12" fillId="9" borderId="4" xfId="0" applyFont="1" applyFill="1" applyBorder="1" applyAlignment="1">
      <alignment horizontal="left" vertical="center" wrapText="1"/>
    </xf>
    <xf numFmtId="0" fontId="12" fillId="9" borderId="5" xfId="0" applyFont="1" applyFill="1" applyBorder="1" applyAlignment="1">
      <alignment horizontal="left" vertical="center" wrapText="1"/>
    </xf>
    <xf numFmtId="0" fontId="0" fillId="4" borderId="0" xfId="0" applyFill="1" applyAlignment="1">
      <alignment horizontal="center" vertical="center" wrapText="1"/>
    </xf>
    <xf numFmtId="0" fontId="26" fillId="7" borderId="3" xfId="0" applyFont="1" applyFill="1" applyBorder="1" applyAlignment="1" applyProtection="1">
      <alignment horizontal="left" vertical="top" wrapText="1"/>
      <protection locked="0"/>
    </xf>
    <xf numFmtId="0" fontId="26" fillId="7" borderId="4" xfId="0" applyFont="1" applyFill="1" applyBorder="1" applyAlignment="1" applyProtection="1">
      <alignment horizontal="left" vertical="top" wrapText="1"/>
      <protection locked="0"/>
    </xf>
    <xf numFmtId="0" fontId="26" fillId="7" borderId="5" xfId="0" applyFont="1" applyFill="1" applyBorder="1" applyAlignment="1" applyProtection="1">
      <alignment horizontal="left" vertical="top" wrapText="1"/>
      <protection locked="0"/>
    </xf>
    <xf numFmtId="0" fontId="3" fillId="6" borderId="3"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6" borderId="5"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4" fontId="26" fillId="7" borderId="3" xfId="0" applyNumberFormat="1" applyFont="1" applyFill="1" applyBorder="1" applyAlignment="1" applyProtection="1">
      <alignment horizontal="right" vertical="center" wrapText="1"/>
      <protection locked="0"/>
    </xf>
    <xf numFmtId="0" fontId="26" fillId="7" borderId="4" xfId="0" applyFont="1" applyFill="1" applyBorder="1" applyAlignment="1" applyProtection="1">
      <alignment horizontal="right" vertical="center" wrapText="1"/>
      <protection locked="0"/>
    </xf>
    <xf numFmtId="0" fontId="26" fillId="7" borderId="5" xfId="0" applyFont="1" applyFill="1" applyBorder="1" applyAlignment="1" applyProtection="1">
      <alignment horizontal="right" vertical="center" wrapText="1"/>
      <protection locked="0"/>
    </xf>
    <xf numFmtId="0" fontId="7" fillId="13" borderId="1" xfId="0" applyFont="1" applyFill="1" applyBorder="1" applyAlignment="1">
      <alignment horizontal="left" vertical="center" wrapText="1"/>
    </xf>
    <xf numFmtId="49" fontId="34" fillId="7" borderId="1" xfId="0" applyNumberFormat="1" applyFont="1" applyFill="1" applyBorder="1" applyAlignment="1">
      <alignment horizontal="left" vertical="center" wrapText="1"/>
    </xf>
    <xf numFmtId="49" fontId="24" fillId="7" borderId="1" xfId="0" applyNumberFormat="1" applyFont="1" applyFill="1" applyBorder="1" applyAlignment="1">
      <alignment horizontal="left" vertical="center" wrapText="1"/>
    </xf>
    <xf numFmtId="0" fontId="7" fillId="13" borderId="3" xfId="0" applyFont="1" applyFill="1" applyBorder="1" applyAlignment="1">
      <alignment horizontal="left" vertical="center" wrapText="1"/>
    </xf>
    <xf numFmtId="0" fontId="7" fillId="13" borderId="4" xfId="0" applyFont="1" applyFill="1" applyBorder="1" applyAlignment="1">
      <alignment horizontal="left" vertical="center" wrapText="1"/>
    </xf>
    <xf numFmtId="0" fontId="0" fillId="0" borderId="4" xfId="0" applyBorder="1" applyAlignment="1">
      <alignmen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0" fillId="0" borderId="4" xfId="0" applyBorder="1" applyAlignment="1">
      <alignment wrapText="1"/>
    </xf>
    <xf numFmtId="0" fontId="6" fillId="11" borderId="1" xfId="0" applyFont="1" applyFill="1" applyBorder="1" applyAlignment="1">
      <alignment horizontal="center" vertical="center" wrapText="1"/>
    </xf>
    <xf numFmtId="0" fontId="0" fillId="6" borderId="1" xfId="0" applyFill="1" applyBorder="1" applyAlignment="1">
      <alignment horizontal="left" vertical="top" wrapText="1"/>
    </xf>
    <xf numFmtId="0" fontId="0" fillId="6" borderId="1" xfId="0" applyFill="1" applyBorder="1" applyAlignment="1">
      <alignment horizontal="left" vertical="top"/>
    </xf>
    <xf numFmtId="0" fontId="13" fillId="11" borderId="1" xfId="0" applyFont="1" applyFill="1" applyBorder="1" applyAlignment="1">
      <alignment horizontal="left" vertical="top" wrapText="1"/>
    </xf>
    <xf numFmtId="0" fontId="8" fillId="7" borderId="1" xfId="0" applyFont="1" applyFill="1" applyBorder="1" applyAlignment="1">
      <alignment horizontal="left" vertical="top" wrapText="1"/>
    </xf>
    <xf numFmtId="0" fontId="5" fillId="4" borderId="1" xfId="0" applyFont="1" applyFill="1" applyBorder="1" applyAlignment="1">
      <alignment horizontal="center" vertical="center" wrapText="1"/>
    </xf>
    <xf numFmtId="0" fontId="13" fillId="11" borderId="1" xfId="0" applyFont="1" applyFill="1" applyBorder="1" applyAlignment="1">
      <alignment horizontal="left" vertical="center" wrapText="1"/>
    </xf>
    <xf numFmtId="0" fontId="0" fillId="4" borderId="9" xfId="0" applyFill="1" applyBorder="1" applyAlignment="1">
      <alignment horizontal="center" vertical="top"/>
    </xf>
    <xf numFmtId="0" fontId="0" fillId="4" borderId="0" xfId="0" applyFill="1" applyAlignment="1">
      <alignment horizontal="center" vertical="top"/>
    </xf>
    <xf numFmtId="0" fontId="0" fillId="4" borderId="15" xfId="0" applyFill="1" applyBorder="1" applyAlignment="1">
      <alignment horizontal="center" vertical="top"/>
    </xf>
    <xf numFmtId="0" fontId="38" fillId="4" borderId="0" xfId="2" applyFill="1" applyBorder="1" applyAlignment="1">
      <alignment horizontal="left" vertical="top"/>
    </xf>
    <xf numFmtId="0" fontId="0" fillId="4" borderId="0" xfId="0" applyFill="1" applyAlignment="1">
      <alignment horizontal="left" vertical="top"/>
    </xf>
    <xf numFmtId="0" fontId="0" fillId="4" borderId="15" xfId="0" applyFill="1" applyBorder="1" applyAlignment="1">
      <alignment horizontal="left" vertical="top"/>
    </xf>
    <xf numFmtId="0" fontId="34" fillId="0" borderId="3" xfId="0" applyFont="1" applyBorder="1" applyAlignment="1">
      <alignment horizontal="center" vertical="top" wrapText="1"/>
    </xf>
    <xf numFmtId="0" fontId="34" fillId="0" borderId="4" xfId="0" applyFont="1" applyBorder="1" applyAlignment="1">
      <alignment horizontal="center" vertical="top" wrapText="1"/>
    </xf>
    <xf numFmtId="0" fontId="34" fillId="0" borderId="5" xfId="0" applyFont="1" applyBorder="1" applyAlignment="1">
      <alignment horizontal="center" vertical="top"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3" fillId="7" borderId="4" xfId="0" applyFont="1" applyFill="1" applyBorder="1" applyAlignment="1">
      <alignment horizontal="left" vertical="center" wrapText="1"/>
    </xf>
    <xf numFmtId="0" fontId="3" fillId="7" borderId="5" xfId="0" applyFont="1" applyFill="1" applyBorder="1" applyAlignment="1">
      <alignment horizontal="left" vertical="center" wrapText="1"/>
    </xf>
    <xf numFmtId="0" fontId="15" fillId="4" borderId="14" xfId="2" applyFont="1" applyFill="1" applyBorder="1" applyAlignment="1">
      <alignment horizontal="left" vertical="top"/>
    </xf>
    <xf numFmtId="0" fontId="37" fillId="4" borderId="14" xfId="0" applyFont="1" applyFill="1" applyBorder="1" applyAlignment="1">
      <alignment horizontal="left" vertical="top"/>
    </xf>
    <xf numFmtId="0" fontId="37" fillId="4" borderId="13" xfId="0" applyFont="1" applyFill="1" applyBorder="1" applyAlignment="1">
      <alignment horizontal="left" vertical="top"/>
    </xf>
    <xf numFmtId="4" fontId="13" fillId="12" borderId="3" xfId="0" applyNumberFormat="1" applyFont="1" applyFill="1" applyBorder="1" applyAlignment="1">
      <alignment horizontal="right" vertical="center"/>
    </xf>
    <xf numFmtId="4" fontId="13" fillId="12" borderId="5" xfId="0" applyNumberFormat="1" applyFont="1" applyFill="1" applyBorder="1" applyAlignment="1">
      <alignment horizontal="right" vertical="center"/>
    </xf>
    <xf numFmtId="0" fontId="4" fillId="6" borderId="3" xfId="0" applyFont="1" applyFill="1" applyBorder="1" applyAlignment="1">
      <alignment horizontal="left" vertical="center"/>
    </xf>
    <xf numFmtId="0" fontId="4" fillId="6" borderId="4" xfId="0" applyFont="1" applyFill="1" applyBorder="1" applyAlignment="1">
      <alignment horizontal="left" vertical="center"/>
    </xf>
    <xf numFmtId="0" fontId="4" fillId="6" borderId="5" xfId="0" applyFont="1" applyFill="1" applyBorder="1" applyAlignment="1">
      <alignment horizontal="left" vertical="center"/>
    </xf>
    <xf numFmtId="0" fontId="4" fillId="16" borderId="1" xfId="0" applyFont="1" applyFill="1" applyBorder="1" applyAlignment="1">
      <alignment horizontal="left" vertical="center"/>
    </xf>
    <xf numFmtId="4" fontId="54" fillId="4" borderId="1" xfId="0" applyNumberFormat="1" applyFont="1" applyFill="1" applyBorder="1" applyAlignment="1">
      <alignment horizontal="left" vertical="center" wrapText="1"/>
    </xf>
    <xf numFmtId="0" fontId="4" fillId="0" borderId="0" xfId="0" applyFont="1" applyAlignment="1">
      <alignment horizontal="left" vertical="center"/>
    </xf>
    <xf numFmtId="4" fontId="13" fillId="4" borderId="0" xfId="0" applyNumberFormat="1" applyFont="1" applyFill="1" applyAlignment="1">
      <alignment horizontal="center" vertical="center"/>
    </xf>
    <xf numFmtId="0" fontId="0" fillId="0" borderId="1" xfId="0" applyBorder="1" applyAlignment="1">
      <alignment horizontal="left" vertical="top"/>
    </xf>
    <xf numFmtId="0" fontId="3" fillId="4" borderId="0" xfId="0" applyFont="1" applyFill="1" applyAlignment="1">
      <alignment horizontal="center" vertical="top" wrapText="1"/>
    </xf>
    <xf numFmtId="0" fontId="3" fillId="7" borderId="10" xfId="0" applyFont="1" applyFill="1" applyBorder="1" applyAlignment="1">
      <alignment horizontal="left" vertical="center" wrapText="1"/>
    </xf>
    <xf numFmtId="0" fontId="3" fillId="7" borderId="9" xfId="0" applyFont="1" applyFill="1" applyBorder="1" applyAlignment="1">
      <alignment horizontal="left" vertical="center" wrapText="1"/>
    </xf>
    <xf numFmtId="0" fontId="3" fillId="7" borderId="11" xfId="0" applyFont="1" applyFill="1" applyBorder="1" applyAlignment="1">
      <alignment horizontal="left" vertical="center" wrapText="1"/>
    </xf>
    <xf numFmtId="0" fontId="0" fillId="6" borderId="2" xfId="0" applyFill="1" applyBorder="1" applyAlignment="1">
      <alignment horizontal="left" vertical="top" wrapText="1"/>
    </xf>
    <xf numFmtId="0" fontId="7" fillId="4" borderId="0" xfId="0" applyFont="1" applyFill="1" applyAlignment="1">
      <alignment horizontal="left" vertical="center" wrapText="1"/>
    </xf>
    <xf numFmtId="0" fontId="24" fillId="4" borderId="0" xfId="0" applyFont="1" applyFill="1" applyAlignment="1">
      <alignment horizontal="left" vertical="top" wrapText="1"/>
    </xf>
    <xf numFmtId="0" fontId="15" fillId="4" borderId="9" xfId="2" applyFont="1" applyFill="1" applyBorder="1" applyAlignment="1">
      <alignment horizontal="left" vertical="top"/>
    </xf>
    <xf numFmtId="0" fontId="15" fillId="4" borderId="11" xfId="2" applyFont="1" applyFill="1" applyBorder="1" applyAlignment="1">
      <alignment horizontal="left" vertical="top"/>
    </xf>
    <xf numFmtId="0" fontId="15" fillId="4" borderId="13" xfId="2" applyFont="1" applyFill="1" applyBorder="1" applyAlignment="1">
      <alignment horizontal="left" vertical="top"/>
    </xf>
    <xf numFmtId="0" fontId="15" fillId="4" borderId="0" xfId="2" applyFont="1" applyFill="1" applyBorder="1" applyAlignment="1">
      <alignment horizontal="left" vertical="top"/>
    </xf>
    <xf numFmtId="0" fontId="15" fillId="4" borderId="15" xfId="2" applyFont="1" applyFill="1" applyBorder="1" applyAlignment="1">
      <alignment horizontal="left" vertical="top"/>
    </xf>
    <xf numFmtId="0" fontId="2" fillId="2" borderId="1" xfId="0" applyFont="1" applyFill="1" applyBorder="1" applyAlignment="1">
      <alignment horizontal="left" vertical="center" wrapText="1"/>
    </xf>
    <xf numFmtId="0" fontId="0" fillId="0" borderId="1" xfId="0" applyBorder="1" applyAlignment="1">
      <alignment horizontal="center"/>
    </xf>
    <xf numFmtId="0" fontId="79" fillId="2" borderId="1" xfId="0" applyFont="1" applyFill="1" applyBorder="1" applyAlignment="1">
      <alignment horizontal="left" vertical="center" wrapText="1"/>
    </xf>
    <xf numFmtId="0" fontId="0" fillId="14" borderId="3" xfId="0" applyFill="1" applyBorder="1" applyAlignment="1">
      <alignment horizontal="center" vertical="center"/>
    </xf>
    <xf numFmtId="0" fontId="0" fillId="14" borderId="4" xfId="0" applyFill="1" applyBorder="1" applyAlignment="1">
      <alignment horizontal="center" vertical="center"/>
    </xf>
    <xf numFmtId="0" fontId="0" fillId="14" borderId="5" xfId="0" applyFill="1" applyBorder="1" applyAlignment="1">
      <alignment horizontal="center" vertical="center"/>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64" fillId="7" borderId="3" xfId="0" applyFont="1" applyFill="1" applyBorder="1" applyAlignment="1">
      <alignment horizontal="center" vertical="center" wrapText="1"/>
    </xf>
    <xf numFmtId="0" fontId="64" fillId="7" borderId="5"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50" fillId="4" borderId="0" xfId="0" applyFont="1" applyFill="1" applyAlignment="1">
      <alignment vertical="top" wrapText="1"/>
    </xf>
    <xf numFmtId="0" fontId="49" fillId="0" borderId="0" xfId="0" applyFont="1" applyAlignment="1">
      <alignment vertical="top" wrapText="1"/>
    </xf>
    <xf numFmtId="0" fontId="0" fillId="0" borderId="14" xfId="0" applyBorder="1" applyAlignment="1">
      <alignment vertical="top" wrapText="1"/>
    </xf>
    <xf numFmtId="0" fontId="2" fillId="7" borderId="3" xfId="0" applyFont="1" applyFill="1" applyBorder="1" applyAlignment="1">
      <alignment horizontal="left" vertical="center" wrapText="1"/>
    </xf>
    <xf numFmtId="0" fontId="2" fillId="7" borderId="4" xfId="0" applyFont="1" applyFill="1" applyBorder="1" applyAlignment="1">
      <alignment horizontal="left" vertical="center"/>
    </xf>
    <xf numFmtId="0" fontId="2" fillId="7" borderId="5" xfId="0" applyFont="1" applyFill="1" applyBorder="1" applyAlignment="1">
      <alignment horizontal="left" vertical="center"/>
    </xf>
    <xf numFmtId="0" fontId="5" fillId="7" borderId="2" xfId="0" applyFont="1" applyFill="1" applyBorder="1" applyAlignment="1">
      <alignment horizontal="left" vertical="center"/>
    </xf>
    <xf numFmtId="0" fontId="5" fillId="7" borderId="8" xfId="0" applyFont="1" applyFill="1" applyBorder="1" applyAlignment="1">
      <alignment horizontal="left" vertical="center"/>
    </xf>
    <xf numFmtId="0" fontId="2" fillId="2" borderId="2"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5" borderId="1" xfId="0" applyFill="1" applyBorder="1" applyAlignment="1">
      <alignment horizontal="left" vertical="center" wrapText="1"/>
    </xf>
    <xf numFmtId="0" fontId="27" fillId="5" borderId="1" xfId="0" applyFont="1" applyFill="1" applyBorder="1" applyAlignment="1">
      <alignment horizontal="left" vertical="center" wrapText="1"/>
    </xf>
    <xf numFmtId="0" fontId="2" fillId="2" borderId="2" xfId="0" applyFont="1" applyFill="1" applyBorder="1" applyAlignment="1">
      <alignment horizontal="center" vertical="center"/>
    </xf>
    <xf numFmtId="0" fontId="2" fillId="2" borderId="7" xfId="0" applyFont="1" applyFill="1" applyBorder="1" applyAlignment="1">
      <alignment horizontal="center" vertical="center"/>
    </xf>
    <xf numFmtId="0" fontId="6" fillId="9" borderId="3"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0" fillId="7" borderId="10" xfId="0" applyFill="1" applyBorder="1" applyAlignment="1">
      <alignment horizontal="left" vertical="center" wrapText="1"/>
    </xf>
    <xf numFmtId="0" fontId="0" fillId="7" borderId="9" xfId="0" applyFill="1" applyBorder="1" applyAlignment="1">
      <alignment horizontal="left" vertical="center" wrapText="1"/>
    </xf>
    <xf numFmtId="0" fontId="0" fillId="7" borderId="6" xfId="0" applyFill="1" applyBorder="1" applyAlignment="1">
      <alignment horizontal="left" vertical="center" wrapText="1"/>
    </xf>
    <xf numFmtId="0" fontId="0" fillId="7" borderId="0" xfId="0" applyFill="1" applyAlignment="1">
      <alignment horizontal="left" vertical="center" wrapText="1"/>
    </xf>
    <xf numFmtId="0" fontId="0" fillId="7" borderId="12" xfId="0" applyFill="1" applyBorder="1" applyAlignment="1">
      <alignment horizontal="left" vertical="center" wrapText="1"/>
    </xf>
    <xf numFmtId="0" fontId="0" fillId="7" borderId="14" xfId="0" applyFill="1" applyBorder="1" applyAlignment="1">
      <alignment horizontal="left" vertical="center" wrapText="1"/>
    </xf>
    <xf numFmtId="0" fontId="0" fillId="0" borderId="1" xfId="0" applyBorder="1" applyAlignment="1">
      <alignment horizontal="left" vertical="center" wrapText="1"/>
    </xf>
    <xf numFmtId="0" fontId="0" fillId="7" borderId="3" xfId="0" applyFill="1" applyBorder="1" applyAlignment="1">
      <alignment horizontal="left" vertical="center" wrapText="1"/>
    </xf>
    <xf numFmtId="0" fontId="0" fillId="7" borderId="4" xfId="0" applyFill="1" applyBorder="1" applyAlignment="1">
      <alignment horizontal="left" vertical="center" wrapText="1"/>
    </xf>
    <xf numFmtId="0" fontId="0" fillId="5" borderId="1" xfId="0" applyFill="1" applyBorder="1" applyAlignment="1">
      <alignment horizontal="left" vertical="top"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50" fillId="4" borderId="9" xfId="0" applyFont="1" applyFill="1" applyBorder="1" applyAlignment="1">
      <alignment vertical="center" wrapText="1"/>
    </xf>
    <xf numFmtId="0" fontId="50" fillId="4" borderId="9" xfId="0" applyFont="1" applyFill="1" applyBorder="1"/>
    <xf numFmtId="0" fontId="50" fillId="4" borderId="0" xfId="0" applyFont="1" applyFill="1"/>
    <xf numFmtId="0" fontId="0" fillId="7" borderId="11" xfId="0" applyFill="1"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7" borderId="5" xfId="0"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7" xfId="0" applyFont="1" applyFill="1" applyBorder="1" applyAlignment="1">
      <alignment horizontal="left" vertical="center" wrapText="1"/>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24" fillId="7" borderId="3" xfId="0" applyFont="1" applyFill="1" applyBorder="1" applyAlignment="1">
      <alignment horizontal="left" vertical="center" wrapText="1"/>
    </xf>
    <xf numFmtId="0" fontId="24" fillId="7" borderId="4" xfId="0" applyFont="1" applyFill="1" applyBorder="1" applyAlignment="1">
      <alignment horizontal="left" vertical="center" wrapText="1"/>
    </xf>
    <xf numFmtId="0" fontId="24" fillId="7" borderId="5" xfId="0" applyFont="1" applyFill="1" applyBorder="1" applyAlignment="1">
      <alignment horizontal="left" vertical="center" wrapText="1"/>
    </xf>
    <xf numFmtId="0" fontId="2" fillId="14" borderId="3" xfId="0" applyFont="1" applyFill="1" applyBorder="1" applyAlignment="1">
      <alignment horizontal="left" wrapText="1"/>
    </xf>
    <xf numFmtId="0" fontId="2" fillId="14" borderId="4" xfId="0" applyFont="1" applyFill="1" applyBorder="1" applyAlignment="1">
      <alignment horizontal="left" wrapText="1"/>
    </xf>
    <xf numFmtId="0" fontId="2" fillId="14" borderId="5" xfId="0" applyFont="1" applyFill="1" applyBorder="1" applyAlignment="1">
      <alignment horizontal="left" wrapText="1"/>
    </xf>
    <xf numFmtId="0" fontId="0" fillId="7" borderId="2" xfId="0" applyFill="1" applyBorder="1" applyAlignment="1">
      <alignment horizontal="left" vertical="center"/>
    </xf>
    <xf numFmtId="0" fontId="0" fillId="7" borderId="8" xfId="0" applyFill="1" applyBorder="1" applyAlignment="1">
      <alignment horizontal="left" vertical="center"/>
    </xf>
    <xf numFmtId="0" fontId="5" fillId="5" borderId="10" xfId="0" applyFont="1" applyFill="1" applyBorder="1" applyAlignment="1">
      <alignment horizontal="left" vertical="top" wrapText="1"/>
    </xf>
    <xf numFmtId="0" fontId="5" fillId="5" borderId="9" xfId="0" applyFont="1" applyFill="1" applyBorder="1" applyAlignment="1">
      <alignment horizontal="left" vertical="top" wrapText="1"/>
    </xf>
    <xf numFmtId="0" fontId="56" fillId="4" borderId="9" xfId="0" applyFont="1" applyFill="1" applyBorder="1" applyAlignment="1">
      <alignment vertical="top"/>
    </xf>
    <xf numFmtId="0" fontId="50" fillId="4" borderId="9" xfId="0" applyFont="1" applyFill="1" applyBorder="1" applyAlignment="1">
      <alignment vertical="top"/>
    </xf>
    <xf numFmtId="0" fontId="0" fillId="7" borderId="3" xfId="0" applyFill="1" applyBorder="1" applyAlignment="1">
      <alignment horizontal="left"/>
    </xf>
    <xf numFmtId="0" fontId="0" fillId="7" borderId="4" xfId="0" applyFill="1" applyBorder="1" applyAlignment="1">
      <alignment horizontal="left"/>
    </xf>
    <xf numFmtId="0" fontId="0" fillId="7" borderId="5" xfId="0" applyFill="1" applyBorder="1" applyAlignment="1">
      <alignment horizontal="left"/>
    </xf>
    <xf numFmtId="0" fontId="0" fillId="17" borderId="3" xfId="0" applyFill="1" applyBorder="1" applyAlignment="1">
      <alignment horizontal="left"/>
    </xf>
    <xf numFmtId="0" fontId="0" fillId="17" borderId="4" xfId="0" applyFill="1" applyBorder="1" applyAlignment="1">
      <alignment horizontal="left"/>
    </xf>
    <xf numFmtId="0" fontId="0" fillId="17" borderId="5" xfId="0" applyFill="1" applyBorder="1" applyAlignment="1">
      <alignment horizontal="left"/>
    </xf>
    <xf numFmtId="0" fontId="0" fillId="7" borderId="1" xfId="0" applyFill="1" applyBorder="1" applyAlignment="1">
      <alignment horizontal="left" vertical="center"/>
    </xf>
    <xf numFmtId="0" fontId="2" fillId="2" borderId="1" xfId="0" applyFont="1" applyFill="1" applyBorder="1" applyAlignment="1">
      <alignment horizontal="left" vertical="center"/>
    </xf>
    <xf numFmtId="0" fontId="0" fillId="5" borderId="1" xfId="0" applyFill="1" applyBorder="1" applyAlignment="1">
      <alignment horizontal="left" vertical="center"/>
    </xf>
    <xf numFmtId="0" fontId="0" fillId="17" borderId="1" xfId="0" applyFill="1" applyBorder="1" applyAlignment="1">
      <alignment horizontal="left" vertical="center" wrapText="1"/>
    </xf>
    <xf numFmtId="0" fontId="0" fillId="17" borderId="1" xfId="0" applyFill="1" applyBorder="1" applyAlignment="1">
      <alignment horizontal="left" vertical="center"/>
    </xf>
    <xf numFmtId="0" fontId="43" fillId="7" borderId="2" xfId="0" applyFont="1" applyFill="1" applyBorder="1" applyAlignment="1">
      <alignment horizontal="left" vertical="top" wrapText="1"/>
    </xf>
    <xf numFmtId="0" fontId="43" fillId="7" borderId="7" xfId="0" applyFont="1" applyFill="1" applyBorder="1" applyAlignment="1">
      <alignment horizontal="left" vertical="top" wrapText="1"/>
    </xf>
    <xf numFmtId="0" fontId="43" fillId="7" borderId="8" xfId="0" applyFont="1" applyFill="1" applyBorder="1" applyAlignment="1">
      <alignment horizontal="left" vertical="top" wrapText="1"/>
    </xf>
    <xf numFmtId="0" fontId="43" fillId="7" borderId="2" xfId="0" applyFont="1" applyFill="1" applyBorder="1" applyAlignment="1">
      <alignment vertical="top" wrapText="1"/>
    </xf>
    <xf numFmtId="0" fontId="0" fillId="7" borderId="7" xfId="0" applyFill="1" applyBorder="1" applyAlignment="1">
      <alignment vertical="top" wrapText="1"/>
    </xf>
    <xf numFmtId="0" fontId="2" fillId="2" borderId="14" xfId="0" applyFont="1" applyFill="1" applyBorder="1" applyAlignment="1">
      <alignment horizontal="left" vertical="center"/>
    </xf>
    <xf numFmtId="0" fontId="0" fillId="5" borderId="6" xfId="0" applyFill="1" applyBorder="1" applyAlignment="1">
      <alignment horizontal="left" vertical="center" wrapText="1"/>
    </xf>
    <xf numFmtId="0" fontId="0" fillId="5" borderId="0" xfId="0" applyFill="1" applyAlignment="1">
      <alignment horizontal="left" vertical="center" wrapText="1"/>
    </xf>
    <xf numFmtId="0" fontId="6" fillId="9" borderId="6" xfId="0" applyFont="1" applyFill="1" applyBorder="1" applyAlignment="1">
      <alignment horizontal="center" vertical="center" wrapText="1"/>
    </xf>
    <xf numFmtId="0" fontId="6" fillId="9" borderId="0" xfId="0" applyFont="1" applyFill="1" applyAlignment="1">
      <alignment horizontal="center" vertical="center" wrapText="1"/>
    </xf>
    <xf numFmtId="0" fontId="50" fillId="0" borderId="9" xfId="0" applyFont="1" applyBorder="1" applyAlignment="1">
      <alignment vertical="top"/>
    </xf>
    <xf numFmtId="0" fontId="0" fillId="7" borderId="3" xfId="0" applyFill="1" applyBorder="1" applyAlignment="1">
      <alignment horizontal="left" vertical="center"/>
    </xf>
    <xf numFmtId="0" fontId="0" fillId="7" borderId="4" xfId="0" applyFill="1" applyBorder="1" applyAlignment="1">
      <alignment horizontal="left" vertical="center"/>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59" fillId="2" borderId="3" xfId="0" applyFont="1" applyFill="1" applyBorder="1" applyAlignment="1">
      <alignment horizontal="left" vertical="center"/>
    </xf>
    <xf numFmtId="0" fontId="59" fillId="2" borderId="4" xfId="0" applyFont="1" applyFill="1" applyBorder="1" applyAlignment="1">
      <alignment horizontal="left" vertical="center"/>
    </xf>
    <xf numFmtId="0" fontId="58" fillId="5" borderId="12" xfId="0" applyFont="1" applyFill="1" applyBorder="1" applyAlignment="1">
      <alignment horizontal="left" vertical="center"/>
    </xf>
    <xf numFmtId="0" fontId="58" fillId="5" borderId="14" xfId="0" applyFont="1" applyFill="1" applyBorder="1" applyAlignment="1">
      <alignment horizontal="left" vertical="center"/>
    </xf>
    <xf numFmtId="0" fontId="58" fillId="5" borderId="3" xfId="0" applyFont="1" applyFill="1" applyBorder="1" applyAlignment="1">
      <alignment horizontal="center" vertical="center"/>
    </xf>
    <xf numFmtId="0" fontId="58" fillId="5" borderId="5" xfId="0" applyFont="1" applyFill="1" applyBorder="1" applyAlignment="1">
      <alignment horizontal="center" vertical="center"/>
    </xf>
    <xf numFmtId="0" fontId="0" fillId="4" borderId="3" xfId="0" applyFill="1" applyBorder="1" applyAlignment="1">
      <alignment horizontal="center"/>
    </xf>
    <xf numFmtId="0" fontId="0" fillId="4" borderId="5" xfId="0" applyFill="1" applyBorder="1" applyAlignment="1">
      <alignment horizontal="center"/>
    </xf>
    <xf numFmtId="0" fontId="12" fillId="3" borderId="0" xfId="0" applyFont="1" applyFill="1" applyAlignment="1">
      <alignment horizontal="left"/>
    </xf>
    <xf numFmtId="0" fontId="2" fillId="0" borderId="9" xfId="0" applyFont="1" applyBorder="1" applyAlignment="1">
      <alignment horizontal="left" vertical="center" wrapText="1"/>
    </xf>
    <xf numFmtId="0" fontId="0" fillId="0" borderId="0" xfId="0" applyAlignment="1">
      <alignment horizontal="left"/>
    </xf>
    <xf numFmtId="0" fontId="12" fillId="11" borderId="3" xfId="0" applyFont="1" applyFill="1" applyBorder="1" applyAlignment="1">
      <alignment horizontal="left" vertical="center" wrapText="1"/>
    </xf>
    <xf numFmtId="0" fontId="12" fillId="11" borderId="4" xfId="0" applyFont="1" applyFill="1" applyBorder="1" applyAlignment="1">
      <alignment horizontal="left" vertical="center" wrapText="1"/>
    </xf>
    <xf numFmtId="0" fontId="12" fillId="9" borderId="6" xfId="0" applyFont="1" applyFill="1" applyBorder="1" applyAlignment="1">
      <alignment horizontal="left" vertical="center" wrapText="1"/>
    </xf>
    <xf numFmtId="0" fontId="12" fillId="9" borderId="0" xfId="0" applyFont="1" applyFill="1" applyAlignment="1">
      <alignment horizontal="left" vertical="center" wrapText="1"/>
    </xf>
    <xf numFmtId="0" fontId="38" fillId="0" borderId="14" xfId="2" applyFill="1" applyBorder="1" applyAlignment="1">
      <alignment horizontal="left"/>
    </xf>
    <xf numFmtId="0" fontId="0" fillId="0" borderId="14" xfId="0" applyBorder="1" applyAlignment="1">
      <alignment horizontal="left" vertical="center" wrapText="1"/>
    </xf>
    <xf numFmtId="0" fontId="12" fillId="9" borderId="0" xfId="0" applyFont="1" applyFill="1" applyAlignment="1">
      <alignment horizontal="left" vertical="center"/>
    </xf>
  </cellXfs>
  <cellStyles count="3">
    <cellStyle name="Hypertextové prepojenie" xfId="2" builtinId="8"/>
    <cellStyle name="Normálna" xfId="0" builtinId="0"/>
    <cellStyle name="Normálna 2" xfId="1"/>
  </cellStyles>
  <dxfs count="31">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strike val="0"/>
      </font>
      <fill>
        <patternFill>
          <bgColor rgb="FFFFC000"/>
        </patternFill>
      </fill>
    </dxf>
    <dxf>
      <fill>
        <patternFill>
          <bgColor rgb="FFFFC000"/>
        </patternFill>
      </fill>
    </dxf>
    <dxf>
      <fill>
        <patternFill>
          <bgColor rgb="FFFFC000"/>
        </patternFill>
      </fill>
    </dxf>
    <dxf>
      <fill>
        <patternFill>
          <bgColor rgb="FFFFC000"/>
        </patternFill>
      </fill>
    </dxf>
    <dxf>
      <border>
        <left style="thin">
          <color auto="1"/>
        </left>
        <right style="thin">
          <color auto="1"/>
        </right>
        <top style="thin">
          <color auto="1"/>
        </top>
        <bottom style="thin">
          <color auto="1"/>
        </bottom>
        <vertical/>
        <horizontal/>
      </border>
    </dxf>
    <dxf>
      <fill>
        <patternFill>
          <bgColor rgb="FFDAEEF3"/>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92CDDC"/>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C000"/>
        </patternFill>
      </fill>
    </dxf>
  </dxfs>
  <tableStyles count="0" defaultTableStyle="TableStyleMedium2" defaultPivotStyle="PivotStyleLight16"/>
  <colors>
    <mruColors>
      <color rgb="FFD9D9D9"/>
      <color rgb="FF92CD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59531</xdr:colOff>
      <xdr:row>0</xdr:row>
      <xdr:rowOff>59530</xdr:rowOff>
    </xdr:from>
    <xdr:to>
      <xdr:col>3</xdr:col>
      <xdr:colOff>107155</xdr:colOff>
      <xdr:row>0</xdr:row>
      <xdr:rowOff>1035843</xdr:rowOff>
    </xdr:to>
    <xdr:pic>
      <xdr:nvPicPr>
        <xdr:cNvPr id="2" name="Picture 8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a:fillRect/>
        </a:stretch>
      </xdr:blipFill>
      <xdr:spPr>
        <a:xfrm>
          <a:off x="59531" y="59530"/>
          <a:ext cx="2178843" cy="976313"/>
        </a:xfrm>
        <a:prstGeom prst="rect">
          <a:avLst/>
        </a:prstGeom>
      </xdr:spPr>
    </xdr:pic>
    <xdr:clientData/>
  </xdr:twoCellAnchor>
  <xdr:oneCellAnchor>
    <xdr:from>
      <xdr:col>18</xdr:col>
      <xdr:colOff>322384</xdr:colOff>
      <xdr:row>44</xdr:row>
      <xdr:rowOff>153865</xdr:rowOff>
    </xdr:from>
    <xdr:ext cx="184731" cy="264560"/>
    <xdr:sp macro="" textlink="">
      <xdr:nvSpPr>
        <xdr:cNvPr id="3" name="BlokTextu 2">
          <a:extLst>
            <a:ext uri="{FF2B5EF4-FFF2-40B4-BE49-F238E27FC236}">
              <a16:creationId xmlns:a16="http://schemas.microsoft.com/office/drawing/2014/main" id="{A832D2FA-0CA4-41F6-84AF-AD2818008021}"/>
            </a:ext>
          </a:extLst>
        </xdr:cNvPr>
        <xdr:cNvSpPr txBox="1"/>
      </xdr:nvSpPr>
      <xdr:spPr>
        <a:xfrm>
          <a:off x="12067442" y="11913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sk-SK"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168088</xdr:colOff>
      <xdr:row>0</xdr:row>
      <xdr:rowOff>33617</xdr:rowOff>
    </xdr:from>
    <xdr:to>
      <xdr:col>2</xdr:col>
      <xdr:colOff>179294</xdr:colOff>
      <xdr:row>1</xdr:row>
      <xdr:rowOff>11205</xdr:rowOff>
    </xdr:to>
    <xdr:pic>
      <xdr:nvPicPr>
        <xdr:cNvPr id="4" name="Picture 82">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stretch>
          <a:fillRect/>
        </a:stretch>
      </xdr:blipFill>
      <xdr:spPr>
        <a:xfrm>
          <a:off x="168088" y="33617"/>
          <a:ext cx="2319618" cy="986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154781</xdr:colOff>
      <xdr:row>0</xdr:row>
      <xdr:rowOff>35719</xdr:rowOff>
    </xdr:from>
    <xdr:to>
      <xdr:col>1</xdr:col>
      <xdr:colOff>1488281</xdr:colOff>
      <xdr:row>0</xdr:row>
      <xdr:rowOff>1178719</xdr:rowOff>
    </xdr:to>
    <xdr:pic>
      <xdr:nvPicPr>
        <xdr:cNvPr id="2" name="Picture 82">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a:fillRect/>
        </a:stretch>
      </xdr:blipFill>
      <xdr:spPr>
        <a:xfrm>
          <a:off x="154781" y="35719"/>
          <a:ext cx="2357438" cy="1143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1333499</xdr:colOff>
      <xdr:row>0</xdr:row>
      <xdr:rowOff>963082</xdr:rowOff>
    </xdr:to>
    <xdr:pic>
      <xdr:nvPicPr>
        <xdr:cNvPr id="2" name="Picture 82">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stretch>
          <a:fillRect/>
        </a:stretch>
      </xdr:blipFill>
      <xdr:spPr>
        <a:xfrm>
          <a:off x="0" y="0"/>
          <a:ext cx="2360082" cy="9630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169334</xdr:colOff>
      <xdr:row>0</xdr:row>
      <xdr:rowOff>52916</xdr:rowOff>
    </xdr:from>
    <xdr:to>
      <xdr:col>0</xdr:col>
      <xdr:colOff>2264834</xdr:colOff>
      <xdr:row>0</xdr:row>
      <xdr:rowOff>968798</xdr:rowOff>
    </xdr:to>
    <xdr:pic>
      <xdr:nvPicPr>
        <xdr:cNvPr id="2" name="Picture 82">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a:fillRect/>
        </a:stretch>
      </xdr:blipFill>
      <xdr:spPr>
        <a:xfrm>
          <a:off x="169334" y="52916"/>
          <a:ext cx="2095500" cy="9101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107156</xdr:colOff>
      <xdr:row>0</xdr:row>
      <xdr:rowOff>47625</xdr:rowOff>
    </xdr:from>
    <xdr:to>
      <xdr:col>1</xdr:col>
      <xdr:colOff>49530</xdr:colOff>
      <xdr:row>0</xdr:row>
      <xdr:rowOff>1212532</xdr:rowOff>
    </xdr:to>
    <xdr:pic>
      <xdr:nvPicPr>
        <xdr:cNvPr id="2" name="Picture 82">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stretch>
          <a:fillRect/>
        </a:stretch>
      </xdr:blipFill>
      <xdr:spPr>
        <a:xfrm>
          <a:off x="107156" y="47625"/>
          <a:ext cx="2655094" cy="11668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66674</xdr:rowOff>
    </xdr:from>
    <xdr:to>
      <xdr:col>0</xdr:col>
      <xdr:colOff>2076450</xdr:colOff>
      <xdr:row>0</xdr:row>
      <xdr:rowOff>914399</xdr:rowOff>
    </xdr:to>
    <xdr:pic>
      <xdr:nvPicPr>
        <xdr:cNvPr id="11" name="Picture 82">
          <a:extLst>
            <a:ext uri="{FF2B5EF4-FFF2-40B4-BE49-F238E27FC236}">
              <a16:creationId xmlns:a16="http://schemas.microsoft.com/office/drawing/2014/main" id="{00000000-0008-0000-0600-00000B000000}"/>
            </a:ext>
          </a:extLst>
        </xdr:cNvPr>
        <xdr:cNvPicPr/>
      </xdr:nvPicPr>
      <xdr:blipFill>
        <a:blip xmlns:r="http://schemas.openxmlformats.org/officeDocument/2006/relationships" r:embed="rId1"/>
        <a:stretch>
          <a:fillRect/>
        </a:stretch>
      </xdr:blipFill>
      <xdr:spPr>
        <a:xfrm>
          <a:off x="76200" y="66674"/>
          <a:ext cx="2000250" cy="847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119063</xdr:colOff>
      <xdr:row>0</xdr:row>
      <xdr:rowOff>0</xdr:rowOff>
    </xdr:from>
    <xdr:to>
      <xdr:col>0</xdr:col>
      <xdr:colOff>2428875</xdr:colOff>
      <xdr:row>0</xdr:row>
      <xdr:rowOff>1063624</xdr:rowOff>
    </xdr:to>
    <xdr:pic>
      <xdr:nvPicPr>
        <xdr:cNvPr id="2" name="Picture 82">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a:stretch>
          <a:fillRect/>
        </a:stretch>
      </xdr:blipFill>
      <xdr:spPr>
        <a:xfrm>
          <a:off x="119063" y="0"/>
          <a:ext cx="2309812" cy="10715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21165</xdr:colOff>
      <xdr:row>0</xdr:row>
      <xdr:rowOff>10583</xdr:rowOff>
    </xdr:from>
    <xdr:to>
      <xdr:col>0</xdr:col>
      <xdr:colOff>2268642</xdr:colOff>
      <xdr:row>0</xdr:row>
      <xdr:rowOff>969856</xdr:rowOff>
    </xdr:to>
    <xdr:pic>
      <xdr:nvPicPr>
        <xdr:cNvPr id="2" name="Picture 82">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stretch>
          <a:fillRect/>
        </a:stretch>
      </xdr:blipFill>
      <xdr:spPr>
        <a:xfrm>
          <a:off x="21165" y="10583"/>
          <a:ext cx="2243667" cy="963083"/>
        </a:xfrm>
        <a:prstGeom prst="rect">
          <a:avLst/>
        </a:prstGeom>
      </xdr:spPr>
    </xdr:pic>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slov-lex.sk/pravne-predpisy/SK/ZZ/2012/414/" TargetMode="External"/><Relationship Id="rId1" Type="http://schemas.openxmlformats.org/officeDocument/2006/relationships/hyperlink" Target="https://eur-lex.europa.eu/legal-content/SK/TXT/?uri=uriserv%3AOJ.L_.2021.087.01.0029.01.SLK&amp;toc=OJ%3AL%3A2021%3A087%3ATOC"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hyperlink" Target="https://www.slov-lex.sk/pravne-predpisy/SK/ZZ/2010/137/" TargetMode="External"/><Relationship Id="rId7" Type="http://schemas.openxmlformats.org/officeDocument/2006/relationships/drawing" Target="../drawings/drawing4.xml"/><Relationship Id="rId2" Type="http://schemas.openxmlformats.org/officeDocument/2006/relationships/hyperlink" Target="https://www.slov-lex.sk/pravne-predpisy/SK/ZZ/2013/39/20211101.html" TargetMode="External"/><Relationship Id="rId1" Type="http://schemas.openxmlformats.org/officeDocument/2006/relationships/hyperlink" Target="https://www.slov-lex.sk/pravne-predpisy/prilohy/SK/ZZ/2012/410/20210315_4625483-2.pdf" TargetMode="External"/><Relationship Id="rId6" Type="http://schemas.openxmlformats.org/officeDocument/2006/relationships/printerSettings" Target="../printerSettings/printerSettings4.bin"/><Relationship Id="rId5" Type="http://schemas.openxmlformats.org/officeDocument/2006/relationships/hyperlink" Target="https://eur-lex.europa.eu/legal-content/SK/TXT/?uri=CELEX:32010L0075" TargetMode="External"/><Relationship Id="rId4" Type="http://schemas.openxmlformats.org/officeDocument/2006/relationships/hyperlink" Target="https://bat.enviroportal.sk/public/DatabazaBREF.aspx" TargetMode="External"/><Relationship Id="rId9"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tabColor theme="3" tint="-0.249977111117893"/>
  </sheetPr>
  <dimension ref="A1:W94"/>
  <sheetViews>
    <sheetView showGridLines="0" view="pageBreakPreview" topLeftCell="A78" zoomScale="110" zoomScaleNormal="150" zoomScaleSheetLayoutView="110" workbookViewId="0">
      <selection activeCell="A81" sqref="A81:M81"/>
    </sheetView>
  </sheetViews>
  <sheetFormatPr defaultColWidth="8.85546875" defaultRowHeight="15" x14ac:dyDescent="0.25"/>
  <cols>
    <col min="3" max="3" width="13.85546875" customWidth="1"/>
    <col min="7" max="7" width="10.140625" customWidth="1"/>
    <col min="8" max="8" width="13.42578125" customWidth="1"/>
    <col min="10" max="10" width="7" customWidth="1"/>
    <col min="11" max="11" width="8.42578125" customWidth="1"/>
    <col min="13" max="13" width="8.85546875" customWidth="1"/>
    <col min="14" max="14" width="7.140625" customWidth="1"/>
    <col min="16" max="16" width="11.85546875" bestFit="1" customWidth="1"/>
    <col min="17" max="17" width="15.42578125" customWidth="1"/>
  </cols>
  <sheetData>
    <row r="1" spans="1:13" ht="85.5" customHeight="1" x14ac:dyDescent="0.25"/>
    <row r="2" spans="1:13" ht="23.25" x14ac:dyDescent="0.35">
      <c r="A2" s="152" t="s">
        <v>0</v>
      </c>
      <c r="B2" s="152"/>
      <c r="C2" s="152"/>
      <c r="D2" s="152"/>
      <c r="E2" s="152"/>
      <c r="F2" s="152"/>
      <c r="G2" s="152"/>
      <c r="H2" s="152"/>
      <c r="I2" s="152"/>
      <c r="J2" s="152"/>
      <c r="K2" s="152"/>
      <c r="L2" s="152"/>
      <c r="M2" s="152"/>
    </row>
    <row r="3" spans="1:13" ht="14.85" customHeight="1" x14ac:dyDescent="0.35">
      <c r="A3" s="6"/>
      <c r="B3" s="6"/>
      <c r="C3" s="6"/>
      <c r="D3" s="6"/>
      <c r="E3" s="6"/>
      <c r="F3" s="6"/>
      <c r="G3" s="6"/>
      <c r="H3" s="6"/>
      <c r="I3" s="6"/>
      <c r="J3" s="6"/>
      <c r="K3" s="6"/>
      <c r="L3" s="6"/>
      <c r="M3" s="6"/>
    </row>
    <row r="4" spans="1:13" ht="30" customHeight="1" x14ac:dyDescent="0.25">
      <c r="A4" s="159" t="s">
        <v>1</v>
      </c>
      <c r="B4" s="160"/>
      <c r="C4" s="160"/>
      <c r="D4" s="161"/>
      <c r="E4" s="161"/>
      <c r="F4" s="161"/>
      <c r="G4" s="161"/>
      <c r="H4" s="161"/>
      <c r="I4" s="161"/>
      <c r="J4" s="161"/>
      <c r="K4" s="161"/>
      <c r="L4" s="161"/>
      <c r="M4" s="161"/>
    </row>
    <row r="6" spans="1:13" ht="18.75" x14ac:dyDescent="0.3">
      <c r="A6" s="129" t="s">
        <v>2</v>
      </c>
      <c r="B6" s="129"/>
      <c r="C6" s="129"/>
      <c r="D6" s="129"/>
      <c r="E6" s="129"/>
      <c r="F6" s="129"/>
      <c r="G6" s="129"/>
      <c r="H6" s="129"/>
      <c r="I6" s="129"/>
      <c r="J6" s="129"/>
      <c r="K6" s="129"/>
      <c r="L6" s="129"/>
      <c r="M6" s="129"/>
    </row>
    <row r="7" spans="1:13" x14ac:dyDescent="0.25">
      <c r="A7" s="130" t="s">
        <v>3</v>
      </c>
      <c r="B7" s="130"/>
      <c r="C7" s="130"/>
      <c r="D7" s="151"/>
      <c r="E7" s="151"/>
      <c r="F7" s="151"/>
      <c r="G7" s="151"/>
      <c r="H7" s="151"/>
      <c r="I7" s="151"/>
      <c r="J7" s="151"/>
      <c r="K7" s="151"/>
      <c r="L7" s="151"/>
      <c r="M7" s="151"/>
    </row>
    <row r="8" spans="1:13" x14ac:dyDescent="0.25">
      <c r="A8" s="119" t="s">
        <v>4</v>
      </c>
      <c r="B8" s="119"/>
      <c r="C8" s="119"/>
      <c r="D8" s="119"/>
      <c r="E8" s="119"/>
      <c r="F8" s="119"/>
      <c r="G8" s="119"/>
      <c r="H8" s="119"/>
      <c r="I8" s="119"/>
      <c r="J8" s="119"/>
      <c r="K8" s="119"/>
      <c r="L8" s="119"/>
      <c r="M8" s="119"/>
    </row>
    <row r="9" spans="1:13" x14ac:dyDescent="0.25">
      <c r="A9" s="146" t="s">
        <v>5</v>
      </c>
      <c r="B9" s="146"/>
      <c r="C9" s="146"/>
      <c r="D9" s="146" t="s">
        <v>6</v>
      </c>
      <c r="E9" s="146"/>
      <c r="F9" s="146"/>
      <c r="G9" s="146" t="s">
        <v>7</v>
      </c>
      <c r="H9" s="146"/>
      <c r="I9" s="146"/>
      <c r="J9" s="146" t="s">
        <v>8</v>
      </c>
      <c r="K9" s="146"/>
      <c r="L9" s="146" t="s">
        <v>9</v>
      </c>
      <c r="M9" s="146"/>
    </row>
    <row r="10" spans="1:13" x14ac:dyDescent="0.25">
      <c r="A10" s="153"/>
      <c r="B10" s="154"/>
      <c r="C10" s="155"/>
      <c r="D10" s="156"/>
      <c r="E10" s="157"/>
      <c r="F10" s="158"/>
      <c r="G10" s="145"/>
      <c r="H10" s="145"/>
      <c r="I10" s="145"/>
      <c r="J10" s="145"/>
      <c r="K10" s="145"/>
      <c r="L10" s="145"/>
      <c r="M10" s="145"/>
    </row>
    <row r="11" spans="1:13" x14ac:dyDescent="0.25">
      <c r="A11" s="143" t="s">
        <v>10</v>
      </c>
      <c r="B11" s="143"/>
      <c r="C11" s="143"/>
      <c r="D11" s="144" t="s">
        <v>11</v>
      </c>
      <c r="E11" s="144"/>
      <c r="F11" s="144"/>
      <c r="G11" s="144"/>
      <c r="H11" s="143" t="s">
        <v>12</v>
      </c>
      <c r="I11" s="143"/>
      <c r="J11" s="143"/>
      <c r="K11" s="143"/>
      <c r="L11" s="143"/>
      <c r="M11" s="143"/>
    </row>
    <row r="12" spans="1:13" x14ac:dyDescent="0.25">
      <c r="A12" s="145"/>
      <c r="B12" s="145"/>
      <c r="C12" s="145"/>
      <c r="D12" s="145" t="s">
        <v>118</v>
      </c>
      <c r="E12" s="145"/>
      <c r="F12" s="145"/>
      <c r="G12" s="145"/>
      <c r="H12" s="148"/>
      <c r="I12" s="148"/>
      <c r="J12" s="148"/>
      <c r="K12" s="148"/>
      <c r="L12" s="148"/>
      <c r="M12" s="148"/>
    </row>
    <row r="13" spans="1:13" ht="14.85" customHeight="1" x14ac:dyDescent="0.25">
      <c r="A13" s="142" t="s">
        <v>13</v>
      </c>
      <c r="B13" s="142"/>
      <c r="C13" s="142"/>
      <c r="D13" s="142"/>
      <c r="E13" s="142"/>
      <c r="F13" s="142"/>
      <c r="G13" s="142"/>
      <c r="H13" s="142"/>
      <c r="I13" s="142"/>
      <c r="J13" s="142"/>
      <c r="K13" s="142"/>
      <c r="L13" s="142"/>
      <c r="M13" s="142"/>
    </row>
    <row r="14" spans="1:13" x14ac:dyDescent="0.25">
      <c r="A14" s="123" t="s">
        <v>14</v>
      </c>
      <c r="B14" s="124"/>
      <c r="C14" s="124"/>
      <c r="D14" s="124"/>
      <c r="E14" s="124"/>
      <c r="F14" s="125"/>
      <c r="G14" s="123" t="s">
        <v>15</v>
      </c>
      <c r="H14" s="124"/>
      <c r="I14" s="125"/>
      <c r="J14" s="123" t="s">
        <v>16</v>
      </c>
      <c r="K14" s="124"/>
      <c r="L14" s="124"/>
      <c r="M14" s="125"/>
    </row>
    <row r="15" spans="1:13" x14ac:dyDescent="0.25">
      <c r="A15" s="126"/>
      <c r="B15" s="127"/>
      <c r="C15" s="127"/>
      <c r="D15" s="127"/>
      <c r="E15" s="127"/>
      <c r="F15" s="128"/>
      <c r="G15" s="120"/>
      <c r="H15" s="121"/>
      <c r="I15" s="122"/>
      <c r="J15" s="120"/>
      <c r="K15" s="121"/>
      <c r="L15" s="121"/>
      <c r="M15" s="122"/>
    </row>
    <row r="16" spans="1:13" ht="18.75" x14ac:dyDescent="0.3">
      <c r="A16" s="129" t="s">
        <v>17</v>
      </c>
      <c r="B16" s="129"/>
      <c r="C16" s="129"/>
      <c r="D16" s="129"/>
      <c r="E16" s="129"/>
      <c r="F16" s="129"/>
      <c r="G16" s="129"/>
      <c r="H16" s="129"/>
      <c r="I16" s="129"/>
      <c r="J16" s="129"/>
      <c r="K16" s="129"/>
      <c r="L16" s="129"/>
      <c r="M16" s="129"/>
    </row>
    <row r="17" spans="1:15" ht="30" customHeight="1" x14ac:dyDescent="0.25">
      <c r="A17" s="135" t="s">
        <v>18</v>
      </c>
      <c r="B17" s="135"/>
      <c r="C17" s="135"/>
      <c r="D17" s="150" t="s">
        <v>464</v>
      </c>
      <c r="E17" s="150"/>
      <c r="F17" s="150"/>
      <c r="G17" s="150"/>
      <c r="H17" s="150"/>
      <c r="I17" s="150"/>
      <c r="J17" s="150"/>
      <c r="K17" s="150"/>
      <c r="L17" s="150"/>
      <c r="M17" s="150"/>
    </row>
    <row r="18" spans="1:15" x14ac:dyDescent="0.25">
      <c r="A18" s="119" t="s">
        <v>19</v>
      </c>
      <c r="B18" s="119"/>
      <c r="C18" s="119"/>
      <c r="D18" s="151"/>
      <c r="E18" s="151"/>
      <c r="F18" s="151"/>
      <c r="G18" s="151"/>
      <c r="H18" s="151"/>
      <c r="I18" s="151"/>
      <c r="J18" s="151"/>
      <c r="K18" s="151"/>
      <c r="L18" s="151"/>
      <c r="M18" s="151"/>
    </row>
    <row r="19" spans="1:15" x14ac:dyDescent="0.25">
      <c r="A19" s="119" t="s">
        <v>20</v>
      </c>
      <c r="B19" s="119"/>
      <c r="C19" s="119"/>
      <c r="D19" s="151"/>
      <c r="E19" s="151"/>
      <c r="F19" s="151"/>
      <c r="G19" s="151"/>
      <c r="H19" s="151"/>
      <c r="I19" s="151"/>
      <c r="J19" s="151"/>
      <c r="K19" s="151"/>
      <c r="L19" s="151"/>
      <c r="M19" s="151"/>
    </row>
    <row r="20" spans="1:15" ht="14.85" customHeight="1" x14ac:dyDescent="0.25">
      <c r="A20" s="147" t="s">
        <v>473</v>
      </c>
      <c r="B20" s="147"/>
      <c r="C20" s="147"/>
      <c r="D20" s="147"/>
      <c r="E20" s="147"/>
      <c r="F20" s="147"/>
      <c r="G20" s="147"/>
      <c r="H20" s="147"/>
      <c r="I20" s="147"/>
      <c r="J20" s="147"/>
      <c r="K20" s="147"/>
      <c r="L20" s="147"/>
      <c r="M20" s="147"/>
    </row>
    <row r="21" spans="1:15" ht="42.6" customHeight="1" x14ac:dyDescent="0.25">
      <c r="A21" s="149"/>
      <c r="B21" s="149"/>
      <c r="C21" s="149"/>
      <c r="D21" s="149"/>
      <c r="E21" s="149"/>
      <c r="F21" s="149"/>
      <c r="G21" s="149"/>
      <c r="H21" s="149"/>
      <c r="I21" s="149"/>
      <c r="J21" s="149"/>
      <c r="K21" s="149"/>
      <c r="L21" s="149"/>
      <c r="M21" s="149"/>
      <c r="N21" s="31"/>
      <c r="O21" s="31"/>
    </row>
    <row r="22" spans="1:15" x14ac:dyDescent="0.25">
      <c r="A22" s="147" t="s">
        <v>21</v>
      </c>
      <c r="B22" s="147"/>
      <c r="C22" s="147"/>
      <c r="D22" s="147"/>
      <c r="E22" s="147"/>
      <c r="F22" s="147"/>
      <c r="G22" s="147"/>
      <c r="H22" s="147"/>
      <c r="I22" s="147"/>
      <c r="J22" s="147"/>
      <c r="K22" s="147"/>
      <c r="L22" s="147"/>
      <c r="M22" s="147"/>
      <c r="N22" s="31"/>
      <c r="O22" s="31"/>
    </row>
    <row r="23" spans="1:15" ht="14.85" customHeight="1" x14ac:dyDescent="0.25">
      <c r="A23" s="146" t="s">
        <v>451</v>
      </c>
      <c r="B23" s="146"/>
      <c r="C23" s="146"/>
      <c r="D23" s="146"/>
      <c r="E23" s="146" t="s">
        <v>22</v>
      </c>
      <c r="F23" s="146"/>
      <c r="G23" s="146"/>
      <c r="H23" s="146"/>
      <c r="I23" s="146" t="s">
        <v>23</v>
      </c>
      <c r="J23" s="146"/>
      <c r="K23" s="146"/>
      <c r="L23" s="146"/>
      <c r="M23" s="146"/>
      <c r="N23" s="31"/>
      <c r="O23" s="31"/>
    </row>
    <row r="24" spans="1:15" ht="14.85" customHeight="1" x14ac:dyDescent="0.25">
      <c r="A24" s="134"/>
      <c r="B24" s="134"/>
      <c r="C24" s="134"/>
      <c r="D24" s="134"/>
      <c r="E24" s="134"/>
      <c r="F24" s="134"/>
      <c r="G24" s="134"/>
      <c r="H24" s="134"/>
      <c r="I24" s="134"/>
      <c r="J24" s="134"/>
      <c r="K24" s="134"/>
      <c r="L24" s="134"/>
      <c r="M24" s="134"/>
      <c r="N24" s="31"/>
      <c r="O24" s="31"/>
    </row>
    <row r="25" spans="1:15" ht="14.85" customHeight="1" x14ac:dyDescent="0.25">
      <c r="A25" s="134"/>
      <c r="B25" s="134"/>
      <c r="C25" s="134"/>
      <c r="D25" s="134"/>
      <c r="E25" s="134"/>
      <c r="F25" s="134"/>
      <c r="G25" s="134"/>
      <c r="H25" s="134"/>
      <c r="I25" s="134"/>
      <c r="J25" s="134"/>
      <c r="K25" s="134"/>
      <c r="L25" s="134"/>
      <c r="M25" s="134"/>
      <c r="N25" s="31"/>
      <c r="O25" s="31"/>
    </row>
    <row r="26" spans="1:15" ht="14.85" customHeight="1" x14ac:dyDescent="0.25">
      <c r="A26" s="134"/>
      <c r="B26" s="134"/>
      <c r="C26" s="134"/>
      <c r="D26" s="134"/>
      <c r="E26" s="134"/>
      <c r="F26" s="134"/>
      <c r="G26" s="134"/>
      <c r="H26" s="134"/>
      <c r="I26" s="134"/>
      <c r="J26" s="134"/>
      <c r="K26" s="134"/>
      <c r="L26" s="134"/>
      <c r="M26" s="134"/>
    </row>
    <row r="27" spans="1:15" x14ac:dyDescent="0.25">
      <c r="A27" s="134"/>
      <c r="B27" s="134"/>
      <c r="C27" s="134"/>
      <c r="D27" s="134"/>
      <c r="E27" s="134"/>
      <c r="F27" s="134"/>
      <c r="G27" s="134"/>
      <c r="H27" s="134"/>
      <c r="I27" s="134"/>
      <c r="J27" s="134"/>
      <c r="K27" s="134"/>
      <c r="L27" s="134"/>
      <c r="M27" s="134"/>
    </row>
    <row r="28" spans="1:15" x14ac:dyDescent="0.25">
      <c r="A28" s="130" t="s">
        <v>24</v>
      </c>
      <c r="B28" s="130"/>
      <c r="C28" s="130"/>
      <c r="D28" s="130"/>
      <c r="E28" s="130"/>
      <c r="F28" s="130"/>
      <c r="G28" s="130"/>
      <c r="H28" s="130"/>
      <c r="I28" s="130"/>
      <c r="J28" s="130"/>
      <c r="K28" s="130"/>
      <c r="L28" s="130"/>
      <c r="M28" s="130"/>
      <c r="N28" s="5"/>
    </row>
    <row r="29" spans="1:15" x14ac:dyDescent="0.25">
      <c r="A29" s="131" t="s">
        <v>25</v>
      </c>
      <c r="B29" s="131"/>
      <c r="C29" s="131"/>
      <c r="D29" s="131"/>
      <c r="E29" s="131"/>
      <c r="F29" s="131"/>
      <c r="G29" s="131"/>
      <c r="H29" s="131"/>
      <c r="I29" s="132"/>
      <c r="J29" s="132"/>
      <c r="K29" s="132"/>
      <c r="L29" s="132"/>
      <c r="M29" s="132"/>
    </row>
    <row r="30" spans="1:15" x14ac:dyDescent="0.25">
      <c r="A30" s="131" t="s">
        <v>26</v>
      </c>
      <c r="B30" s="131"/>
      <c r="C30" s="131"/>
      <c r="D30" s="131"/>
      <c r="E30" s="131"/>
      <c r="F30" s="131"/>
      <c r="G30" s="131"/>
      <c r="H30" s="131"/>
      <c r="I30" s="133"/>
      <c r="J30" s="133"/>
      <c r="K30" s="133"/>
      <c r="L30" s="133"/>
      <c r="M30" s="133"/>
    </row>
    <row r="31" spans="1:15" x14ac:dyDescent="0.25">
      <c r="A31" s="119" t="s">
        <v>27</v>
      </c>
      <c r="B31" s="119"/>
      <c r="C31" s="119"/>
      <c r="D31" s="119"/>
      <c r="E31" s="119"/>
      <c r="F31" s="119"/>
      <c r="G31" s="119"/>
      <c r="H31" s="119"/>
      <c r="I31" s="119"/>
      <c r="J31" s="119"/>
      <c r="K31" s="119"/>
      <c r="L31" s="119"/>
      <c r="M31" s="119"/>
    </row>
    <row r="32" spans="1:15" x14ac:dyDescent="0.25">
      <c r="A32" s="146" t="s">
        <v>28</v>
      </c>
      <c r="B32" s="146"/>
      <c r="C32" s="146"/>
      <c r="D32" s="146"/>
      <c r="E32" s="146"/>
      <c r="F32" s="146"/>
      <c r="G32" s="146"/>
      <c r="H32" s="146"/>
      <c r="I32" s="146" t="s">
        <v>29</v>
      </c>
      <c r="J32" s="146"/>
      <c r="K32" s="146"/>
      <c r="L32" s="146"/>
      <c r="M32" s="146"/>
    </row>
    <row r="33" spans="1:23" x14ac:dyDescent="0.25">
      <c r="A33" s="179" t="s">
        <v>30</v>
      </c>
      <c r="B33" s="179"/>
      <c r="C33" s="179"/>
      <c r="D33" s="179"/>
      <c r="E33" s="179"/>
      <c r="F33" s="179"/>
      <c r="G33" s="179"/>
      <c r="H33" s="179"/>
      <c r="I33" s="162" t="str">
        <f>'E. Kvantifikácia CO2 redukcie '!E21</f>
        <v/>
      </c>
      <c r="J33" s="162"/>
      <c r="K33" s="162"/>
      <c r="L33" s="162"/>
      <c r="M33" s="162"/>
    </row>
    <row r="34" spans="1:23" x14ac:dyDescent="0.25">
      <c r="A34" s="163" t="s">
        <v>472</v>
      </c>
      <c r="B34" s="164"/>
      <c r="C34" s="164"/>
      <c r="D34" s="164"/>
      <c r="E34" s="164"/>
      <c r="F34" s="164"/>
      <c r="G34" s="164"/>
      <c r="H34" s="165"/>
      <c r="I34" s="192" t="str">
        <f>'G. Kvantifikácia EE'!E34</f>
        <v/>
      </c>
      <c r="J34" s="193"/>
      <c r="K34" s="193"/>
      <c r="L34" s="193"/>
      <c r="M34" s="194"/>
      <c r="N34" s="60"/>
    </row>
    <row r="35" spans="1:23" x14ac:dyDescent="0.25">
      <c r="A35" s="163" t="s">
        <v>31</v>
      </c>
      <c r="B35" s="164"/>
      <c r="C35" s="164"/>
      <c r="D35" s="164"/>
      <c r="E35" s="164"/>
      <c r="F35" s="164"/>
      <c r="G35" s="164"/>
      <c r="H35" s="165"/>
      <c r="I35" s="206" t="str">
        <f>'I. Kvantifikácia TZL'!E18</f>
        <v/>
      </c>
      <c r="J35" s="207"/>
      <c r="K35" s="207"/>
      <c r="L35" s="207"/>
      <c r="M35" s="208"/>
    </row>
    <row r="36" spans="1:23" x14ac:dyDescent="0.25">
      <c r="A36" s="130" t="s">
        <v>32</v>
      </c>
      <c r="B36" s="130"/>
      <c r="C36" s="130"/>
      <c r="D36" s="130"/>
      <c r="E36" s="130"/>
      <c r="F36" s="130"/>
      <c r="G36" s="130"/>
      <c r="H36" s="130"/>
      <c r="I36" s="209">
        <f>'B. Rozpočet'!$H$28-'D. Normy Unie_kontrafaktual'!$H$9</f>
        <v>0</v>
      </c>
      <c r="J36" s="209"/>
      <c r="K36" s="209"/>
      <c r="L36" s="209"/>
      <c r="M36" s="209"/>
      <c r="N36" s="61"/>
    </row>
    <row r="37" spans="1:23" x14ac:dyDescent="0.25">
      <c r="A37" s="130" t="s">
        <v>465</v>
      </c>
      <c r="B37" s="130"/>
      <c r="C37" s="130"/>
      <c r="D37" s="130"/>
      <c r="E37" s="130"/>
      <c r="F37" s="130"/>
      <c r="G37" s="130"/>
      <c r="H37" s="130"/>
      <c r="I37" s="210"/>
      <c r="J37" s="211"/>
      <c r="K37" s="211"/>
      <c r="L37" s="211"/>
      <c r="M37" s="212"/>
    </row>
    <row r="38" spans="1:23" ht="33.6" customHeight="1" x14ac:dyDescent="0.25">
      <c r="A38" s="147" t="s">
        <v>466</v>
      </c>
      <c r="B38" s="147"/>
      <c r="C38" s="147"/>
      <c r="D38" s="147"/>
      <c r="E38" s="147"/>
      <c r="F38" s="147"/>
      <c r="G38" s="147"/>
      <c r="H38" s="147"/>
      <c r="I38" s="209" t="str">
        <f>IFERROR($I$37/$I$33,"")</f>
        <v/>
      </c>
      <c r="J38" s="209"/>
      <c r="K38" s="209"/>
      <c r="L38" s="209"/>
      <c r="M38" s="209"/>
    </row>
    <row r="39" spans="1:23" ht="18.75" x14ac:dyDescent="0.3">
      <c r="A39" s="129" t="s">
        <v>33</v>
      </c>
      <c r="B39" s="129"/>
      <c r="C39" s="129"/>
      <c r="D39" s="129"/>
      <c r="E39" s="129"/>
      <c r="F39" s="129"/>
      <c r="G39" s="129"/>
      <c r="H39" s="129"/>
      <c r="I39" s="129"/>
      <c r="J39" s="129"/>
      <c r="K39" s="129"/>
      <c r="L39" s="129"/>
      <c r="M39" s="129"/>
    </row>
    <row r="40" spans="1:23" x14ac:dyDescent="0.25">
      <c r="A40" s="186" t="s">
        <v>34</v>
      </c>
      <c r="B40" s="187"/>
      <c r="C40" s="187"/>
      <c r="D40" s="187"/>
      <c r="E40" s="187"/>
      <c r="F40" s="187"/>
      <c r="G40" s="187"/>
      <c r="H40" s="188"/>
      <c r="I40" s="139" t="s">
        <v>35</v>
      </c>
      <c r="J40" s="140"/>
      <c r="K40" s="140"/>
      <c r="L40" s="140"/>
      <c r="M40" s="141"/>
    </row>
    <row r="41" spans="1:23" ht="33" customHeight="1" x14ac:dyDescent="0.25">
      <c r="A41" s="136" t="s">
        <v>36</v>
      </c>
      <c r="B41" s="137"/>
      <c r="C41" s="137"/>
      <c r="D41" s="137"/>
      <c r="E41" s="137"/>
      <c r="F41" s="137"/>
      <c r="G41" s="137"/>
      <c r="H41" s="138"/>
      <c r="I41" s="180"/>
      <c r="J41" s="181"/>
      <c r="K41" s="181"/>
      <c r="L41" s="181"/>
      <c r="M41" s="182"/>
    </row>
    <row r="42" spans="1:23" ht="60.6" customHeight="1" x14ac:dyDescent="0.25">
      <c r="A42" s="136" t="s">
        <v>37</v>
      </c>
      <c r="B42" s="137"/>
      <c r="C42" s="137"/>
      <c r="D42" s="137"/>
      <c r="E42" s="137"/>
      <c r="F42" s="137"/>
      <c r="G42" s="137"/>
      <c r="H42" s="138"/>
      <c r="I42" s="183"/>
      <c r="J42" s="184"/>
      <c r="K42" s="184"/>
      <c r="L42" s="184"/>
      <c r="M42" s="185"/>
      <c r="N42" s="62"/>
    </row>
    <row r="43" spans="1:23" x14ac:dyDescent="0.25">
      <c r="A43" s="189" t="s">
        <v>38</v>
      </c>
      <c r="B43" s="190"/>
      <c r="C43" s="190"/>
      <c r="D43" s="190"/>
      <c r="E43" s="190"/>
      <c r="F43" s="190"/>
      <c r="G43" s="190"/>
      <c r="H43" s="191"/>
      <c r="I43" s="180"/>
      <c r="J43" s="181"/>
      <c r="K43" s="181"/>
      <c r="L43" s="181"/>
      <c r="M43" s="182"/>
      <c r="P43" s="110"/>
    </row>
    <row r="44" spans="1:23" ht="56.45" customHeight="1" x14ac:dyDescent="0.25">
      <c r="A44" s="136" t="s">
        <v>467</v>
      </c>
      <c r="B44" s="137"/>
      <c r="C44" s="137"/>
      <c r="D44" s="137"/>
      <c r="E44" s="137"/>
      <c r="F44" s="137"/>
      <c r="G44" s="137"/>
      <c r="H44" s="138"/>
      <c r="I44" s="139" t="str">
        <f>IF(AND('F. EU ETS ref.štandardy'!F21="",'F. EU ETS ref.štandardy'!F22="",'F. EU ETS ref.štandardy'!F23="",'F. EU ETS ref.štandardy'!F24="",'F. EU ETS ref.štandardy'!F25="",'F. EU ETS ref.štandardy'!F26="",'F. EU ETS ref.štandardy'!F27="",'F. EU ETS ref.štandardy'!F28=""),"",IF(NOT('F. EU ETS ref.štandardy'!F21=""),IF(OR('F. EU ETS ref.štandardy'!F21&gt;='F. EU ETS ref.štandardy'!E21),"Nie","Áno"),IF(NOT('F. EU ETS ref.štandardy'!F22=""),IF(OR('F. EU ETS ref.štandardy'!F22&gt;='F. EU ETS ref.štandardy'!E22),"Nie","Áno"),IF(NOT('F. EU ETS ref.štandardy'!F23=""),IF(OR('F. EU ETS ref.štandardy'!F23&gt;='F. EU ETS ref.štandardy'!E23),"Nie","Áno"),IF(NOT('F. EU ETS ref.štandardy'!F24=""),IF(OR('F. EU ETS ref.štandardy'!F24&gt;='F. EU ETS ref.štandardy'!E24,'F. EU ETS ref.štandardy'!F24&gt;='F. EU ETS ref.štandardy'!E24),"Nie","Áno"),IF(NOT('F. EU ETS ref.štandardy'!F25=""),IF(OR('F. EU ETS ref.štandardy'!F25&gt;='F. EU ETS ref.štandardy'!E25),"Nie","Áno"),IF(NOT('F. EU ETS ref.štandardy'!F26=""),IF(OR('F. EU ETS ref.štandardy'!F26&gt;='F. EU ETS ref.štandardy'!E26),"Nie","Áno"),IF(NOT('F. EU ETS ref.štandardy'!F27=""),IF(OR('F. EU ETS ref.štandardy'!F27&gt;='F. EU ETS ref.štandardy'!E27),"Nie","Áno"),IF(NOT('F. EU ETS ref.štandardy'!F28=""),IF(OR('F. EU ETS ref.štandardy'!F28&gt;='F. EU ETS ref.štandardy'!E28),"Nie","Áno"),"Áno")))))))))</f>
        <v/>
      </c>
      <c r="J44" s="140"/>
      <c r="K44" s="140"/>
      <c r="L44" s="140"/>
      <c r="M44" s="141"/>
      <c r="O44" s="61"/>
    </row>
    <row r="45" spans="1:23" ht="38.1" customHeight="1" x14ac:dyDescent="0.25">
      <c r="A45" s="136" t="s">
        <v>468</v>
      </c>
      <c r="B45" s="137"/>
      <c r="C45" s="137"/>
      <c r="D45" s="137"/>
      <c r="E45" s="137"/>
      <c r="F45" s="137"/>
      <c r="G45" s="137"/>
      <c r="H45" s="138"/>
      <c r="I45" s="183"/>
      <c r="J45" s="184"/>
      <c r="K45" s="184"/>
      <c r="L45" s="184"/>
      <c r="M45" s="185"/>
      <c r="O45" s="61"/>
    </row>
    <row r="46" spans="1:23" ht="90.75" customHeight="1" x14ac:dyDescent="0.25">
      <c r="A46" s="136" t="s">
        <v>478</v>
      </c>
      <c r="B46" s="137"/>
      <c r="C46" s="137"/>
      <c r="D46" s="137"/>
      <c r="E46" s="137"/>
      <c r="F46" s="137"/>
      <c r="G46" s="137"/>
      <c r="H46" s="138"/>
      <c r="I46" s="139" t="str">
        <f>IF(I33&lt;10000,"Nie","Áno")</f>
        <v>Áno</v>
      </c>
      <c r="J46" s="140"/>
      <c r="K46" s="140"/>
      <c r="L46" s="140"/>
      <c r="M46" s="141"/>
      <c r="O46" s="61"/>
      <c r="W46" s="61"/>
    </row>
    <row r="47" spans="1:23" ht="42" customHeight="1" x14ac:dyDescent="0.25">
      <c r="A47" s="136" t="s">
        <v>482</v>
      </c>
      <c r="B47" s="137"/>
      <c r="C47" s="137"/>
      <c r="D47" s="137"/>
      <c r="E47" s="137"/>
      <c r="F47" s="137"/>
      <c r="G47" s="137"/>
      <c r="H47" s="138"/>
      <c r="I47" s="139" t="str">
        <f>IF(I34&lt;0.1,"Nie","Áno")</f>
        <v>Áno</v>
      </c>
      <c r="J47" s="140"/>
      <c r="K47" s="140"/>
      <c r="L47" s="140"/>
      <c r="M47" s="141"/>
      <c r="O47" s="61"/>
      <c r="W47" s="61"/>
    </row>
    <row r="48" spans="1:23" ht="42" customHeight="1" x14ac:dyDescent="0.25">
      <c r="A48" s="136" t="s">
        <v>481</v>
      </c>
      <c r="B48" s="137"/>
      <c r="C48" s="137"/>
      <c r="D48" s="137"/>
      <c r="E48" s="137"/>
      <c r="F48" s="137"/>
      <c r="G48" s="137"/>
      <c r="H48" s="138"/>
      <c r="I48" s="183"/>
      <c r="J48" s="184"/>
      <c r="K48" s="184"/>
      <c r="L48" s="184"/>
      <c r="M48" s="185"/>
      <c r="N48" s="62"/>
    </row>
    <row r="49" spans="1:13" ht="18.75" x14ac:dyDescent="0.3">
      <c r="A49" s="129" t="s">
        <v>39</v>
      </c>
      <c r="B49" s="129"/>
      <c r="C49" s="129"/>
      <c r="D49" s="129"/>
      <c r="E49" s="129"/>
      <c r="F49" s="129"/>
      <c r="G49" s="129"/>
      <c r="H49" s="129"/>
      <c r="I49" s="129"/>
      <c r="J49" s="129"/>
      <c r="K49" s="129"/>
      <c r="L49" s="129"/>
      <c r="M49" s="129"/>
    </row>
    <row r="50" spans="1:13" x14ac:dyDescent="0.25">
      <c r="A50" s="176" t="s">
        <v>40</v>
      </c>
      <c r="B50" s="177"/>
      <c r="C50" s="177"/>
      <c r="D50" s="177"/>
      <c r="E50" s="178"/>
      <c r="F50" s="176" t="s">
        <v>41</v>
      </c>
      <c r="G50" s="177"/>
      <c r="H50" s="178"/>
      <c r="I50" s="203" t="s">
        <v>42</v>
      </c>
      <c r="J50" s="204"/>
      <c r="K50" s="204"/>
      <c r="L50" s="204"/>
      <c r="M50" s="205"/>
    </row>
    <row r="51" spans="1:13" x14ac:dyDescent="0.25">
      <c r="A51" s="173"/>
      <c r="B51" s="174"/>
      <c r="C51" s="174"/>
      <c r="D51" s="174"/>
      <c r="E51" s="175"/>
      <c r="F51" s="173"/>
      <c r="G51" s="174"/>
      <c r="H51" s="175"/>
      <c r="I51" s="200"/>
      <c r="J51" s="201"/>
      <c r="K51" s="201"/>
      <c r="L51" s="201"/>
      <c r="M51" s="202"/>
    </row>
    <row r="52" spans="1:13" x14ac:dyDescent="0.25">
      <c r="A52" s="173"/>
      <c r="B52" s="174"/>
      <c r="C52" s="174"/>
      <c r="D52" s="174"/>
      <c r="E52" s="175"/>
      <c r="F52" s="173"/>
      <c r="G52" s="174"/>
      <c r="H52" s="175"/>
      <c r="I52" s="200"/>
      <c r="J52" s="201"/>
      <c r="K52" s="201"/>
      <c r="L52" s="201"/>
      <c r="M52" s="202"/>
    </row>
    <row r="53" spans="1:13" x14ac:dyDescent="0.25">
      <c r="A53" s="173"/>
      <c r="B53" s="174"/>
      <c r="C53" s="174"/>
      <c r="D53" s="174"/>
      <c r="E53" s="175"/>
      <c r="F53" s="173"/>
      <c r="G53" s="174"/>
      <c r="H53" s="175"/>
      <c r="I53" s="200"/>
      <c r="J53" s="201"/>
      <c r="K53" s="201"/>
      <c r="L53" s="201"/>
      <c r="M53" s="202"/>
    </row>
    <row r="54" spans="1:13" ht="18.75" x14ac:dyDescent="0.3">
      <c r="A54" s="129" t="s">
        <v>43</v>
      </c>
      <c r="B54" s="129"/>
      <c r="C54" s="129"/>
      <c r="D54" s="129"/>
      <c r="E54" s="129"/>
      <c r="F54" s="129"/>
      <c r="G54" s="129"/>
      <c r="H54" s="129"/>
      <c r="I54" s="129"/>
      <c r="J54" s="129"/>
      <c r="K54" s="129"/>
      <c r="L54" s="129"/>
      <c r="M54" s="129"/>
    </row>
    <row r="55" spans="1:13" x14ac:dyDescent="0.25">
      <c r="A55" s="131" t="s">
        <v>44</v>
      </c>
      <c r="B55" s="131"/>
      <c r="C55" s="131"/>
      <c r="D55" s="131"/>
      <c r="E55" s="131"/>
      <c r="F55" s="131"/>
      <c r="G55" s="131"/>
      <c r="H55" s="131"/>
      <c r="I55" s="131"/>
      <c r="J55" s="131"/>
      <c r="K55" s="131"/>
      <c r="L55" s="131"/>
      <c r="M55" s="131"/>
    </row>
    <row r="56" spans="1:13" x14ac:dyDescent="0.25">
      <c r="A56" s="195"/>
      <c r="B56" s="195"/>
      <c r="C56" s="195"/>
      <c r="D56" s="195"/>
      <c r="E56" s="195"/>
      <c r="F56" s="195"/>
      <c r="G56" s="195"/>
      <c r="H56" s="195"/>
      <c r="I56" s="195"/>
      <c r="J56" s="195"/>
      <c r="K56" s="195"/>
      <c r="L56" s="195"/>
      <c r="M56" s="195"/>
    </row>
    <row r="57" spans="1:13" x14ac:dyDescent="0.25">
      <c r="A57" s="195"/>
      <c r="B57" s="195"/>
      <c r="C57" s="195"/>
      <c r="D57" s="195"/>
      <c r="E57" s="195"/>
      <c r="F57" s="195"/>
      <c r="G57" s="195"/>
      <c r="H57" s="195"/>
      <c r="I57" s="195"/>
      <c r="J57" s="195"/>
      <c r="K57" s="195"/>
      <c r="L57" s="195"/>
      <c r="M57" s="195"/>
    </row>
    <row r="58" spans="1:13" x14ac:dyDescent="0.25">
      <c r="A58" s="195"/>
      <c r="B58" s="195"/>
      <c r="C58" s="195"/>
      <c r="D58" s="195"/>
      <c r="E58" s="195"/>
      <c r="F58" s="195"/>
      <c r="G58" s="195"/>
      <c r="H58" s="195"/>
      <c r="I58" s="195"/>
      <c r="J58" s="195"/>
      <c r="K58" s="195"/>
      <c r="L58" s="195"/>
      <c r="M58" s="195"/>
    </row>
    <row r="59" spans="1:13" x14ac:dyDescent="0.25">
      <c r="A59" s="195"/>
      <c r="B59" s="195"/>
      <c r="C59" s="195"/>
      <c r="D59" s="195"/>
      <c r="E59" s="195"/>
      <c r="F59" s="195"/>
      <c r="G59" s="195"/>
      <c r="H59" s="195"/>
      <c r="I59" s="195"/>
      <c r="J59" s="195"/>
      <c r="K59" s="195"/>
      <c r="L59" s="195"/>
      <c r="M59" s="195"/>
    </row>
    <row r="60" spans="1:13" x14ac:dyDescent="0.25">
      <c r="A60" s="195"/>
      <c r="B60" s="195"/>
      <c r="C60" s="195"/>
      <c r="D60" s="195"/>
      <c r="E60" s="195"/>
      <c r="F60" s="195"/>
      <c r="G60" s="195"/>
      <c r="H60" s="195"/>
      <c r="I60" s="195"/>
      <c r="J60" s="195"/>
      <c r="K60" s="195"/>
      <c r="L60" s="195"/>
      <c r="M60" s="195"/>
    </row>
    <row r="61" spans="1:13" x14ac:dyDescent="0.25">
      <c r="A61" s="195"/>
      <c r="B61" s="195"/>
      <c r="C61" s="195"/>
      <c r="D61" s="195"/>
      <c r="E61" s="195"/>
      <c r="F61" s="195"/>
      <c r="G61" s="195"/>
      <c r="H61" s="195"/>
      <c r="I61" s="195"/>
      <c r="J61" s="195"/>
      <c r="K61" s="195"/>
      <c r="L61" s="195"/>
      <c r="M61" s="195"/>
    </row>
    <row r="62" spans="1:13" ht="18.75" x14ac:dyDescent="0.3">
      <c r="A62" s="129" t="s">
        <v>45</v>
      </c>
      <c r="B62" s="129"/>
      <c r="C62" s="129"/>
      <c r="D62" s="129"/>
      <c r="E62" s="129"/>
      <c r="F62" s="129"/>
      <c r="G62" s="129"/>
      <c r="H62" s="129"/>
      <c r="I62" s="129"/>
      <c r="J62" s="129"/>
      <c r="K62" s="129"/>
      <c r="L62" s="129"/>
      <c r="M62" s="129"/>
    </row>
    <row r="63" spans="1:13" x14ac:dyDescent="0.25">
      <c r="A63" s="213" t="s">
        <v>46</v>
      </c>
      <c r="B63" s="213"/>
      <c r="C63" s="213"/>
      <c r="D63" s="213"/>
      <c r="E63" s="213"/>
      <c r="F63" s="213"/>
      <c r="G63" s="213"/>
      <c r="H63" s="213"/>
      <c r="I63" s="213"/>
      <c r="J63" s="213"/>
      <c r="K63" s="213"/>
      <c r="L63" s="213"/>
      <c r="M63" s="213"/>
    </row>
    <row r="64" spans="1:13" ht="31.5" customHeight="1" x14ac:dyDescent="0.25">
      <c r="A64" s="171" t="s">
        <v>470</v>
      </c>
      <c r="B64" s="171"/>
      <c r="C64" s="171"/>
      <c r="D64" s="171"/>
      <c r="E64" s="171"/>
      <c r="F64" s="171"/>
      <c r="G64" s="171"/>
      <c r="H64" s="171"/>
      <c r="I64" s="171"/>
      <c r="J64" s="171"/>
      <c r="K64" s="171"/>
      <c r="L64" s="171"/>
      <c r="M64" s="171"/>
    </row>
    <row r="65" spans="1:13" ht="31.5" customHeight="1" x14ac:dyDescent="0.25">
      <c r="A65" s="116" t="s">
        <v>463</v>
      </c>
      <c r="B65" s="117"/>
      <c r="C65" s="117"/>
      <c r="D65" s="117"/>
      <c r="E65" s="117"/>
      <c r="F65" s="117"/>
      <c r="G65" s="117"/>
      <c r="H65" s="117"/>
      <c r="I65" s="117"/>
      <c r="J65" s="117"/>
      <c r="K65" s="117"/>
      <c r="L65" s="117"/>
      <c r="M65" s="118"/>
    </row>
    <row r="66" spans="1:13" ht="44.1" customHeight="1" x14ac:dyDescent="0.25">
      <c r="A66" s="171" t="s">
        <v>47</v>
      </c>
      <c r="B66" s="171"/>
      <c r="C66" s="171"/>
      <c r="D66" s="171"/>
      <c r="E66" s="171"/>
      <c r="F66" s="171"/>
      <c r="G66" s="171"/>
      <c r="H66" s="171"/>
      <c r="I66" s="171"/>
      <c r="J66" s="171"/>
      <c r="K66" s="171"/>
      <c r="L66" s="171"/>
      <c r="M66" s="171"/>
    </row>
    <row r="67" spans="1:13" ht="35.25" customHeight="1" x14ac:dyDescent="0.25">
      <c r="A67" s="168" t="s">
        <v>471</v>
      </c>
      <c r="B67" s="199"/>
      <c r="C67" s="199"/>
      <c r="D67" s="199"/>
      <c r="E67" s="199"/>
      <c r="F67" s="199"/>
      <c r="G67" s="199"/>
      <c r="H67" s="199"/>
      <c r="I67" s="199"/>
      <c r="J67" s="199"/>
      <c r="K67" s="199"/>
      <c r="L67" s="199"/>
      <c r="M67" s="199"/>
    </row>
    <row r="68" spans="1:13" ht="49.5" customHeight="1" x14ac:dyDescent="0.25">
      <c r="A68" s="171" t="s">
        <v>479</v>
      </c>
      <c r="B68" s="171"/>
      <c r="C68" s="171"/>
      <c r="D68" s="171"/>
      <c r="E68" s="171"/>
      <c r="F68" s="171"/>
      <c r="G68" s="171"/>
      <c r="H68" s="171"/>
      <c r="I68" s="171"/>
      <c r="J68" s="171"/>
      <c r="K68" s="171"/>
      <c r="L68" s="171"/>
      <c r="M68" s="171"/>
    </row>
    <row r="69" spans="1:13" ht="35.25" customHeight="1" x14ac:dyDescent="0.25">
      <c r="A69" s="171" t="s">
        <v>490</v>
      </c>
      <c r="B69" s="171"/>
      <c r="C69" s="171"/>
      <c r="D69" s="171"/>
      <c r="E69" s="171"/>
      <c r="F69" s="171"/>
      <c r="G69" s="171"/>
      <c r="H69" s="171"/>
      <c r="I69" s="171"/>
      <c r="J69" s="171"/>
      <c r="K69" s="171"/>
      <c r="L69" s="171"/>
      <c r="M69" s="171"/>
    </row>
    <row r="70" spans="1:13" x14ac:dyDescent="0.25">
      <c r="A70" s="196" t="s">
        <v>48</v>
      </c>
      <c r="B70" s="197"/>
      <c r="C70" s="197"/>
      <c r="D70" s="197"/>
      <c r="E70" s="197"/>
      <c r="F70" s="197"/>
      <c r="G70" s="197"/>
      <c r="H70" s="197"/>
      <c r="I70" s="197"/>
      <c r="J70" s="197"/>
      <c r="K70" s="197"/>
      <c r="L70" s="197"/>
      <c r="M70" s="198"/>
    </row>
    <row r="71" spans="1:13" ht="36" customHeight="1" x14ac:dyDescent="0.25">
      <c r="A71" s="171" t="s">
        <v>484</v>
      </c>
      <c r="B71" s="171"/>
      <c r="C71" s="171"/>
      <c r="D71" s="171"/>
      <c r="E71" s="171"/>
      <c r="F71" s="171"/>
      <c r="G71" s="171"/>
      <c r="H71" s="171"/>
      <c r="I71" s="171"/>
      <c r="J71" s="171"/>
      <c r="K71" s="171"/>
      <c r="L71" s="171"/>
      <c r="M71" s="171"/>
    </row>
    <row r="72" spans="1:13" ht="31.35" customHeight="1" x14ac:dyDescent="0.25">
      <c r="A72" s="171" t="s">
        <v>49</v>
      </c>
      <c r="B72" s="171"/>
      <c r="C72" s="171"/>
      <c r="D72" s="171"/>
      <c r="E72" s="171"/>
      <c r="F72" s="171"/>
      <c r="G72" s="171"/>
      <c r="H72" s="171"/>
      <c r="I72" s="171"/>
      <c r="J72" s="171"/>
      <c r="K72" s="171"/>
      <c r="L72" s="171"/>
      <c r="M72" s="171"/>
    </row>
    <row r="73" spans="1:13" ht="22.35" customHeight="1" x14ac:dyDescent="0.25">
      <c r="A73" s="196" t="s">
        <v>50</v>
      </c>
      <c r="B73" s="197"/>
      <c r="C73" s="197"/>
      <c r="D73" s="197"/>
      <c r="E73" s="197"/>
      <c r="F73" s="197"/>
      <c r="G73" s="197"/>
      <c r="H73" s="197"/>
      <c r="I73" s="197"/>
      <c r="J73" s="197"/>
      <c r="K73" s="197"/>
      <c r="L73" s="197"/>
      <c r="M73" s="198"/>
    </row>
    <row r="74" spans="1:13" ht="22.35" customHeight="1" x14ac:dyDescent="0.25">
      <c r="A74" s="196" t="s">
        <v>51</v>
      </c>
      <c r="B74" s="197"/>
      <c r="C74" s="197"/>
      <c r="D74" s="197"/>
      <c r="E74" s="197"/>
      <c r="F74" s="197"/>
      <c r="G74" s="197"/>
      <c r="H74" s="197"/>
      <c r="I74" s="197"/>
      <c r="J74" s="197"/>
      <c r="K74" s="197"/>
      <c r="L74" s="197"/>
      <c r="M74" s="198"/>
    </row>
    <row r="75" spans="1:13" ht="24" customHeight="1" x14ac:dyDescent="0.25">
      <c r="A75" s="196" t="s">
        <v>52</v>
      </c>
      <c r="B75" s="197"/>
      <c r="C75" s="197"/>
      <c r="D75" s="197"/>
      <c r="E75" s="197"/>
      <c r="F75" s="197"/>
      <c r="G75" s="197"/>
      <c r="H75" s="197"/>
      <c r="I75" s="197"/>
      <c r="J75" s="197"/>
      <c r="K75" s="197"/>
      <c r="L75" s="197"/>
      <c r="M75" s="198"/>
    </row>
    <row r="76" spans="1:13" ht="38.1" customHeight="1" x14ac:dyDescent="0.25">
      <c r="A76" s="196" t="s">
        <v>53</v>
      </c>
      <c r="B76" s="197"/>
      <c r="C76" s="197"/>
      <c r="D76" s="197"/>
      <c r="E76" s="197"/>
      <c r="F76" s="197"/>
      <c r="G76" s="197"/>
      <c r="H76" s="197"/>
      <c r="I76" s="197"/>
      <c r="J76" s="197"/>
      <c r="K76" s="197"/>
      <c r="L76" s="197"/>
      <c r="M76" s="198"/>
    </row>
    <row r="77" spans="1:13" ht="30" customHeight="1" x14ac:dyDescent="0.25">
      <c r="A77" s="171" t="s">
        <v>54</v>
      </c>
      <c r="B77" s="171"/>
      <c r="C77" s="171"/>
      <c r="D77" s="171"/>
      <c r="E77" s="171"/>
      <c r="F77" s="171"/>
      <c r="G77" s="171"/>
      <c r="H77" s="171"/>
      <c r="I77" s="171"/>
      <c r="J77" s="171"/>
      <c r="K77" s="171"/>
      <c r="L77" s="171"/>
      <c r="M77" s="171"/>
    </row>
    <row r="78" spans="1:13" ht="21.75" customHeight="1" x14ac:dyDescent="0.25">
      <c r="A78" s="116" t="s">
        <v>453</v>
      </c>
      <c r="B78" s="117"/>
      <c r="C78" s="117"/>
      <c r="D78" s="117"/>
      <c r="E78" s="117"/>
      <c r="F78" s="117"/>
      <c r="G78" s="117"/>
      <c r="H78" s="117"/>
      <c r="I78" s="117"/>
      <c r="J78" s="117"/>
      <c r="K78" s="117"/>
      <c r="L78" s="117"/>
      <c r="M78" s="118"/>
    </row>
    <row r="79" spans="1:13" ht="68.25" customHeight="1" x14ac:dyDescent="0.25">
      <c r="A79" s="171" t="s">
        <v>447</v>
      </c>
      <c r="B79" s="171"/>
      <c r="C79" s="171"/>
      <c r="D79" s="171"/>
      <c r="E79" s="171"/>
      <c r="F79" s="171"/>
      <c r="G79" s="171"/>
      <c r="H79" s="171"/>
      <c r="I79" s="171"/>
      <c r="J79" s="171"/>
      <c r="K79" s="171"/>
      <c r="L79" s="171"/>
      <c r="M79" s="171"/>
    </row>
    <row r="80" spans="1:13" ht="62.25" customHeight="1" x14ac:dyDescent="0.25">
      <c r="A80" s="172" t="s">
        <v>55</v>
      </c>
      <c r="B80" s="172"/>
      <c r="C80" s="172"/>
      <c r="D80" s="172"/>
      <c r="E80" s="172"/>
      <c r="F80" s="172"/>
      <c r="G80" s="172"/>
      <c r="H80" s="172"/>
      <c r="I80" s="172"/>
      <c r="J80" s="172"/>
      <c r="K80" s="172"/>
      <c r="L80" s="172"/>
      <c r="M80" s="172"/>
    </row>
    <row r="81" spans="1:13" ht="30.75" customHeight="1" x14ac:dyDescent="0.25">
      <c r="A81" s="171" t="s">
        <v>56</v>
      </c>
      <c r="B81" s="171"/>
      <c r="C81" s="171"/>
      <c r="D81" s="171"/>
      <c r="E81" s="171"/>
      <c r="F81" s="171"/>
      <c r="G81" s="171"/>
      <c r="H81" s="171"/>
      <c r="I81" s="171"/>
      <c r="J81" s="171"/>
      <c r="K81" s="171"/>
      <c r="L81" s="171"/>
      <c r="M81" s="171"/>
    </row>
    <row r="82" spans="1:13" x14ac:dyDescent="0.25">
      <c r="A82" s="171" t="s">
        <v>57</v>
      </c>
      <c r="B82" s="171"/>
      <c r="C82" s="171"/>
      <c r="D82" s="171"/>
      <c r="E82" s="171"/>
      <c r="F82" s="171"/>
      <c r="G82" s="171"/>
      <c r="H82" s="171"/>
      <c r="I82" s="171"/>
      <c r="J82" s="171"/>
      <c r="K82" s="171"/>
      <c r="L82" s="171"/>
      <c r="M82" s="171"/>
    </row>
    <row r="83" spans="1:13" ht="33.75" customHeight="1" x14ac:dyDescent="0.25">
      <c r="A83" s="171" t="s">
        <v>58</v>
      </c>
      <c r="B83" s="171"/>
      <c r="C83" s="171"/>
      <c r="D83" s="171"/>
      <c r="E83" s="171"/>
      <c r="F83" s="171"/>
      <c r="G83" s="171"/>
      <c r="H83" s="171"/>
      <c r="I83" s="171"/>
      <c r="J83" s="171"/>
      <c r="K83" s="171"/>
      <c r="L83" s="171"/>
      <c r="M83" s="171"/>
    </row>
    <row r="84" spans="1:13" x14ac:dyDescent="0.25">
      <c r="A84" s="168" t="s">
        <v>489</v>
      </c>
      <c r="B84" s="168"/>
      <c r="C84" s="168"/>
      <c r="D84" s="168"/>
      <c r="E84" s="168"/>
      <c r="F84" s="168"/>
      <c r="G84" s="168"/>
      <c r="H84" s="168"/>
      <c r="I84" s="168"/>
      <c r="J84" s="168"/>
      <c r="K84" s="168"/>
      <c r="L84" s="168"/>
      <c r="M84" s="168"/>
    </row>
    <row r="85" spans="1:13" ht="48" customHeight="1" x14ac:dyDescent="0.25">
      <c r="A85" s="168" t="s">
        <v>454</v>
      </c>
      <c r="B85" s="168"/>
      <c r="C85" s="168"/>
      <c r="D85" s="168"/>
      <c r="E85" s="168"/>
      <c r="F85" s="168"/>
      <c r="G85" s="168"/>
      <c r="H85" s="168"/>
      <c r="I85" s="168"/>
      <c r="J85" s="168"/>
      <c r="K85" s="168"/>
      <c r="L85" s="168"/>
      <c r="M85" s="168"/>
    </row>
    <row r="86" spans="1:13" ht="34.5" customHeight="1" x14ac:dyDescent="0.25">
      <c r="A86" s="168" t="s">
        <v>477</v>
      </c>
      <c r="B86" s="168"/>
      <c r="C86" s="168"/>
      <c r="D86" s="168"/>
      <c r="E86" s="168"/>
      <c r="F86" s="168"/>
      <c r="G86" s="168"/>
      <c r="H86" s="168"/>
      <c r="I86" s="168"/>
      <c r="J86" s="168"/>
      <c r="K86" s="168"/>
      <c r="L86" s="168"/>
      <c r="M86" s="168"/>
    </row>
    <row r="87" spans="1:13" ht="81" customHeight="1" x14ac:dyDescent="0.25">
      <c r="A87" s="116" t="s">
        <v>480</v>
      </c>
      <c r="B87" s="117"/>
      <c r="C87" s="117"/>
      <c r="D87" s="117"/>
      <c r="E87" s="117"/>
      <c r="F87" s="117"/>
      <c r="G87" s="117"/>
      <c r="H87" s="117"/>
      <c r="I87" s="117"/>
      <c r="J87" s="117"/>
      <c r="K87" s="117"/>
      <c r="L87" s="117"/>
      <c r="M87" s="118"/>
    </row>
    <row r="88" spans="1:13" ht="80.25" customHeight="1" x14ac:dyDescent="0.25">
      <c r="A88" s="116" t="s">
        <v>452</v>
      </c>
      <c r="B88" s="117"/>
      <c r="C88" s="117"/>
      <c r="D88" s="117"/>
      <c r="E88" s="117"/>
      <c r="F88" s="117"/>
      <c r="G88" s="117"/>
      <c r="H88" s="117"/>
      <c r="I88" s="117"/>
      <c r="J88" s="117"/>
      <c r="K88" s="117"/>
      <c r="L88" s="117"/>
      <c r="M88" s="118"/>
    </row>
    <row r="89" spans="1:13" ht="44.1" customHeight="1" x14ac:dyDescent="0.25">
      <c r="A89" s="116" t="s">
        <v>487</v>
      </c>
      <c r="B89" s="117"/>
      <c r="C89" s="117"/>
      <c r="D89" s="117"/>
      <c r="E89" s="117"/>
      <c r="F89" s="117"/>
      <c r="G89" s="117"/>
      <c r="H89" s="117"/>
      <c r="I89" s="117"/>
      <c r="J89" s="117"/>
      <c r="K89" s="117"/>
      <c r="L89" s="117"/>
      <c r="M89" s="118"/>
    </row>
    <row r="90" spans="1:13" ht="86.45" customHeight="1" x14ac:dyDescent="0.25">
      <c r="A90" s="169" t="s">
        <v>59</v>
      </c>
      <c r="B90" s="170"/>
      <c r="C90" s="170"/>
      <c r="D90" s="170"/>
      <c r="E90" s="170"/>
      <c r="F90" s="170"/>
      <c r="G90" s="170"/>
      <c r="H90" s="170"/>
      <c r="I90" s="170"/>
      <c r="J90" s="170"/>
      <c r="K90" s="170"/>
      <c r="L90" s="170"/>
      <c r="M90" s="170"/>
    </row>
    <row r="91" spans="1:13" x14ac:dyDescent="0.25">
      <c r="A91" s="167" t="s">
        <v>60</v>
      </c>
      <c r="B91" s="167"/>
      <c r="C91" s="167"/>
      <c r="D91" s="167"/>
      <c r="E91" s="167"/>
      <c r="F91" s="167"/>
      <c r="G91" s="167"/>
      <c r="H91" s="167"/>
      <c r="I91" s="166" t="s">
        <v>61</v>
      </c>
      <c r="J91" s="166"/>
      <c r="K91" s="166"/>
      <c r="L91" s="166"/>
      <c r="M91" s="166"/>
    </row>
    <row r="92" spans="1:13" x14ac:dyDescent="0.25">
      <c r="A92" s="151"/>
      <c r="B92" s="151"/>
      <c r="C92" s="151"/>
      <c r="D92" s="151"/>
      <c r="E92" s="151"/>
      <c r="F92" s="151"/>
      <c r="G92" s="151"/>
      <c r="H92" s="151"/>
      <c r="I92" s="134"/>
      <c r="J92" s="134"/>
      <c r="K92" s="134"/>
      <c r="L92" s="134"/>
      <c r="M92" s="134"/>
    </row>
    <row r="93" spans="1:13" x14ac:dyDescent="0.25">
      <c r="A93" s="151"/>
      <c r="B93" s="151"/>
      <c r="C93" s="151"/>
      <c r="D93" s="151"/>
      <c r="E93" s="151"/>
      <c r="F93" s="151"/>
      <c r="G93" s="151"/>
      <c r="H93" s="151"/>
      <c r="I93" s="134"/>
      <c r="J93" s="134"/>
      <c r="K93" s="134"/>
      <c r="L93" s="134"/>
      <c r="M93" s="134"/>
    </row>
    <row r="94" spans="1:13" x14ac:dyDescent="0.25">
      <c r="A94" s="151"/>
      <c r="B94" s="151"/>
      <c r="C94" s="151"/>
      <c r="D94" s="151"/>
      <c r="E94" s="151"/>
      <c r="F94" s="151"/>
      <c r="G94" s="151"/>
      <c r="H94" s="151"/>
      <c r="I94" s="134"/>
      <c r="J94" s="134"/>
      <c r="K94" s="134"/>
      <c r="L94" s="134"/>
      <c r="M94" s="134"/>
    </row>
  </sheetData>
  <sheetProtection formatCells="0" insertRows="0"/>
  <mergeCells count="152">
    <mergeCell ref="A89:M89"/>
    <mergeCell ref="A83:M83"/>
    <mergeCell ref="I53:M53"/>
    <mergeCell ref="I52:M52"/>
    <mergeCell ref="I51:M51"/>
    <mergeCell ref="I50:M50"/>
    <mergeCell ref="A66:M66"/>
    <mergeCell ref="I35:M35"/>
    <mergeCell ref="A81:M81"/>
    <mergeCell ref="A36:H36"/>
    <mergeCell ref="A37:H37"/>
    <mergeCell ref="A38:H38"/>
    <mergeCell ref="I36:M36"/>
    <mergeCell ref="I37:M37"/>
    <mergeCell ref="I38:M38"/>
    <mergeCell ref="A56:M56"/>
    <mergeCell ref="A54:M54"/>
    <mergeCell ref="A55:M55"/>
    <mergeCell ref="A57:M57"/>
    <mergeCell ref="A76:M76"/>
    <mergeCell ref="A62:M62"/>
    <mergeCell ref="A63:M63"/>
    <mergeCell ref="A64:M64"/>
    <mergeCell ref="A58:M58"/>
    <mergeCell ref="A82:M82"/>
    <mergeCell ref="A42:H42"/>
    <mergeCell ref="I42:M42"/>
    <mergeCell ref="A60:M60"/>
    <mergeCell ref="A61:M61"/>
    <mergeCell ref="A68:M68"/>
    <mergeCell ref="A65:M65"/>
    <mergeCell ref="A75:M75"/>
    <mergeCell ref="A70:M70"/>
    <mergeCell ref="A73:M73"/>
    <mergeCell ref="A74:M74"/>
    <mergeCell ref="A59:M59"/>
    <mergeCell ref="A67:M67"/>
    <mergeCell ref="F52:H52"/>
    <mergeCell ref="F50:H50"/>
    <mergeCell ref="A48:H48"/>
    <mergeCell ref="I32:M32"/>
    <mergeCell ref="A49:M49"/>
    <mergeCell ref="A50:E50"/>
    <mergeCell ref="A53:E53"/>
    <mergeCell ref="A52:E52"/>
    <mergeCell ref="A51:E51"/>
    <mergeCell ref="F53:H53"/>
    <mergeCell ref="A33:H33"/>
    <mergeCell ref="I40:M40"/>
    <mergeCell ref="I41:M41"/>
    <mergeCell ref="I43:M43"/>
    <mergeCell ref="I44:M44"/>
    <mergeCell ref="I45:M45"/>
    <mergeCell ref="I46:M46"/>
    <mergeCell ref="A39:M39"/>
    <mergeCell ref="A40:H40"/>
    <mergeCell ref="A41:H41"/>
    <mergeCell ref="A43:H43"/>
    <mergeCell ref="A34:H34"/>
    <mergeCell ref="I34:M34"/>
    <mergeCell ref="A44:H44"/>
    <mergeCell ref="A45:H45"/>
    <mergeCell ref="A46:H46"/>
    <mergeCell ref="I48:M48"/>
    <mergeCell ref="E27:H27"/>
    <mergeCell ref="I27:M27"/>
    <mergeCell ref="I33:M33"/>
    <mergeCell ref="A35:H35"/>
    <mergeCell ref="A92:H92"/>
    <mergeCell ref="A93:H93"/>
    <mergeCell ref="A94:H94"/>
    <mergeCell ref="I91:M91"/>
    <mergeCell ref="I92:M92"/>
    <mergeCell ref="I93:M93"/>
    <mergeCell ref="I94:M94"/>
    <mergeCell ref="A91:H91"/>
    <mergeCell ref="A84:M84"/>
    <mergeCell ref="A85:M85"/>
    <mergeCell ref="A86:M86"/>
    <mergeCell ref="A90:M90"/>
    <mergeCell ref="A77:M77"/>
    <mergeCell ref="A79:M79"/>
    <mergeCell ref="A80:M80"/>
    <mergeCell ref="F51:H51"/>
    <mergeCell ref="A69:M69"/>
    <mergeCell ref="A71:M71"/>
    <mergeCell ref="A72:M72"/>
    <mergeCell ref="A32:H32"/>
    <mergeCell ref="A2:M2"/>
    <mergeCell ref="L10:M10"/>
    <mergeCell ref="A10:C10"/>
    <mergeCell ref="D10:F10"/>
    <mergeCell ref="D7:M7"/>
    <mergeCell ref="A6:M6"/>
    <mergeCell ref="A7:C7"/>
    <mergeCell ref="A9:C9"/>
    <mergeCell ref="G9:I9"/>
    <mergeCell ref="A8:M8"/>
    <mergeCell ref="J9:K9"/>
    <mergeCell ref="G10:I10"/>
    <mergeCell ref="J10:K10"/>
    <mergeCell ref="L9:M9"/>
    <mergeCell ref="A4:C4"/>
    <mergeCell ref="D4:M4"/>
    <mergeCell ref="D9:F9"/>
    <mergeCell ref="A13:M13"/>
    <mergeCell ref="A11:C11"/>
    <mergeCell ref="D11:G11"/>
    <mergeCell ref="A12:C12"/>
    <mergeCell ref="A25:D25"/>
    <mergeCell ref="A24:D24"/>
    <mergeCell ref="E24:H24"/>
    <mergeCell ref="I26:M26"/>
    <mergeCell ref="I25:M25"/>
    <mergeCell ref="I24:M24"/>
    <mergeCell ref="I23:M23"/>
    <mergeCell ref="E23:H23"/>
    <mergeCell ref="A22:M22"/>
    <mergeCell ref="A23:D23"/>
    <mergeCell ref="H11:M11"/>
    <mergeCell ref="D12:G12"/>
    <mergeCell ref="H12:M12"/>
    <mergeCell ref="A21:M21"/>
    <mergeCell ref="A20:M20"/>
    <mergeCell ref="D17:M17"/>
    <mergeCell ref="D18:M18"/>
    <mergeCell ref="D19:M19"/>
    <mergeCell ref="E26:H26"/>
    <mergeCell ref="A88:M88"/>
    <mergeCell ref="A78:M78"/>
    <mergeCell ref="A87:M87"/>
    <mergeCell ref="A31:M31"/>
    <mergeCell ref="G15:I15"/>
    <mergeCell ref="J15:M15"/>
    <mergeCell ref="A14:F14"/>
    <mergeCell ref="A15:F15"/>
    <mergeCell ref="A16:M16"/>
    <mergeCell ref="A28:M28"/>
    <mergeCell ref="A29:H29"/>
    <mergeCell ref="A30:H30"/>
    <mergeCell ref="I29:M29"/>
    <mergeCell ref="I30:M30"/>
    <mergeCell ref="A27:D27"/>
    <mergeCell ref="A17:C17"/>
    <mergeCell ref="A18:C18"/>
    <mergeCell ref="A19:C19"/>
    <mergeCell ref="A26:D26"/>
    <mergeCell ref="G14:I14"/>
    <mergeCell ref="J14:M14"/>
    <mergeCell ref="E25:H25"/>
    <mergeCell ref="A47:H47"/>
    <mergeCell ref="I47:M47"/>
  </mergeCells>
  <conditionalFormatting sqref="I30:M30">
    <cfRule type="cellIs" dxfId="30" priority="1" operator="greaterThan">
      <formula>46022</formula>
    </cfRule>
  </conditionalFormatting>
  <dataValidations count="5">
    <dataValidation type="list" allowBlank="1" showInputMessage="1" showErrorMessage="1" errorTitle="Nesprávna hodnota" error="Zadajte hodnotu z rozbaľovacieho zoznamu." sqref="E27:H27">
      <formula1>okresy4</formula1>
    </dataValidation>
    <dataValidation type="list" allowBlank="1" showInputMessage="1" showErrorMessage="1" errorTitle="Nesprávna hodnota" error="Zadajte hodnotu z rozbaľovacieho zoznamu." sqref="E24:H24">
      <formula1>okresy1</formula1>
    </dataValidation>
    <dataValidation type="list" allowBlank="1" showInputMessage="1" showErrorMessage="1" errorTitle="Nesprávna hodnota" error="Zadajte hodnotu z rozbaľovacieho zoznamu." sqref="E25:H25">
      <formula1>okresy2</formula1>
    </dataValidation>
    <dataValidation type="list" allowBlank="1" showInputMessage="1" showErrorMessage="1" errorTitle="Nesprávna hodnota" error="Zadajte hodnotu z rozbaľovacieho zoznamu." sqref="E26:H26">
      <formula1>okresy3</formula1>
    </dataValidation>
    <dataValidation type="list" allowBlank="1" showInputMessage="1" showErrorMessage="1" sqref="D12:G12 I45:M45 I48 I41:M42 I43:M43">
      <formula1>"Áno, Nie"</formula1>
    </dataValidation>
  </dataValidations>
  <pageMargins left="0.70866141732283472" right="0.70866141732283472" top="0.82677165354330717" bottom="0.74803149606299213" header="0.31496062992125984" footer="0.31496062992125984"/>
  <pageSetup paperSize="9" scale="65" orientation="portrait" r:id="rId1"/>
  <rowBreaks count="2" manualBreakCount="2">
    <brk id="48" max="13" man="1"/>
    <brk id="82" max="1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'Ciselniky '!$A$4:$A$6</xm:f>
          </x14:formula1>
          <xm:sqref>D19:M19</xm:sqref>
        </x14:dataValidation>
        <x14:dataValidation type="list" allowBlank="1" showInputMessage="1" showErrorMessage="1">
          <x14:formula1>
            <xm:f>'Ciselniky '!$A$9:$A$11</xm:f>
          </x14:formula1>
          <xm:sqref>H12:M12</xm:sqref>
        </x14:dataValidation>
        <x14:dataValidation type="list" allowBlank="1" showInputMessage="1" showErrorMessage="1" errorTitle="Nesprávna hodnota" error="Zadajte hodnotu z rozbaľovacieho zoznamu.">
          <x14:formula1>
            <xm:f>Ciselniky_VUC_okres!$A$39:$H$39</xm:f>
          </x14:formula1>
          <xm:sqref>A24:D27</xm:sqref>
        </x14:dataValidation>
        <x14:dataValidation type="list" allowBlank="1" showInputMessage="1" showErrorMessage="1">
          <x14:formula1>
            <xm:f>'Ciselniky '!$A$137:$A$144</xm:f>
          </x14:formula1>
          <xm:sqref>A56:M61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3:H64"/>
  <sheetViews>
    <sheetView topLeftCell="A25" workbookViewId="0">
      <selection activeCell="M58" sqref="M58"/>
    </sheetView>
  </sheetViews>
  <sheetFormatPr defaultColWidth="8.85546875" defaultRowHeight="15" x14ac:dyDescent="0.25"/>
  <cols>
    <col min="1" max="1" width="26.42578125" customWidth="1"/>
    <col min="3" max="4" width="14.140625" bestFit="1" customWidth="1"/>
  </cols>
  <sheetData>
    <row r="3" spans="1:1" x14ac:dyDescent="0.25">
      <c r="A3" t="s">
        <v>191</v>
      </c>
    </row>
    <row r="4" spans="1:1" x14ac:dyDescent="0.25">
      <c r="A4" s="2" t="s">
        <v>192</v>
      </c>
    </row>
    <row r="5" spans="1:1" x14ac:dyDescent="0.25">
      <c r="A5" s="2" t="s">
        <v>193</v>
      </c>
    </row>
    <row r="6" spans="1:1" x14ac:dyDescent="0.25">
      <c r="A6" s="2" t="s">
        <v>194</v>
      </c>
    </row>
    <row r="7" spans="1:1" x14ac:dyDescent="0.25">
      <c r="A7" s="2" t="s">
        <v>195</v>
      </c>
    </row>
    <row r="9" spans="1:1" x14ac:dyDescent="0.25">
      <c r="A9" s="2" t="s">
        <v>11</v>
      </c>
    </row>
    <row r="10" spans="1:1" x14ac:dyDescent="0.25">
      <c r="A10" t="s">
        <v>196</v>
      </c>
    </row>
    <row r="11" spans="1:1" x14ac:dyDescent="0.25">
      <c r="A11" t="s">
        <v>197</v>
      </c>
    </row>
    <row r="12" spans="1:1" x14ac:dyDescent="0.25">
      <c r="A12" s="2"/>
    </row>
    <row r="13" spans="1:1" x14ac:dyDescent="0.25">
      <c r="A13" s="2" t="s">
        <v>12</v>
      </c>
    </row>
    <row r="14" spans="1:1" x14ac:dyDescent="0.25">
      <c r="A14" t="s">
        <v>198</v>
      </c>
    </row>
    <row r="15" spans="1:1" x14ac:dyDescent="0.25">
      <c r="A15" t="s">
        <v>199</v>
      </c>
    </row>
    <row r="16" spans="1:1" x14ac:dyDescent="0.25">
      <c r="A16" t="s">
        <v>200</v>
      </c>
    </row>
    <row r="17" spans="1:2" x14ac:dyDescent="0.25">
      <c r="A17" s="2"/>
    </row>
    <row r="18" spans="1:2" x14ac:dyDescent="0.25">
      <c r="A18" s="2" t="s">
        <v>201</v>
      </c>
      <c r="B18" t="s">
        <v>202</v>
      </c>
    </row>
    <row r="19" spans="1:2" x14ac:dyDescent="0.25">
      <c r="A19" t="s">
        <v>203</v>
      </c>
      <c r="B19">
        <v>16500</v>
      </c>
    </row>
    <row r="20" spans="1:2" x14ac:dyDescent="0.25">
      <c r="A20" t="s">
        <v>204</v>
      </c>
      <c r="B20">
        <v>30000</v>
      </c>
    </row>
    <row r="21" spans="1:2" x14ac:dyDescent="0.25">
      <c r="A21" t="s">
        <v>205</v>
      </c>
      <c r="B21">
        <v>97500</v>
      </c>
    </row>
    <row r="22" spans="1:2" x14ac:dyDescent="0.25">
      <c r="A22" t="s">
        <v>206</v>
      </c>
      <c r="B22">
        <v>67500</v>
      </c>
    </row>
    <row r="23" spans="1:2" x14ac:dyDescent="0.25">
      <c r="A23" t="s">
        <v>207</v>
      </c>
      <c r="B23">
        <v>97500</v>
      </c>
    </row>
    <row r="24" spans="1:2" x14ac:dyDescent="0.25">
      <c r="A24" t="s">
        <v>208</v>
      </c>
      <c r="B24">
        <v>97500</v>
      </c>
    </row>
    <row r="25" spans="1:2" x14ac:dyDescent="0.25">
      <c r="A25" t="s">
        <v>209</v>
      </c>
      <c r="B25">
        <v>97500</v>
      </c>
    </row>
    <row r="27" spans="1:2" x14ac:dyDescent="0.25">
      <c r="A27" s="2" t="s">
        <v>210</v>
      </c>
    </row>
    <row r="28" spans="1:2" x14ac:dyDescent="0.25">
      <c r="A28" t="s">
        <v>211</v>
      </c>
    </row>
    <row r="29" spans="1:2" x14ac:dyDescent="0.25">
      <c r="A29" t="s">
        <v>212</v>
      </c>
    </row>
    <row r="31" spans="1:2" x14ac:dyDescent="0.25">
      <c r="A31" s="2" t="s">
        <v>213</v>
      </c>
    </row>
    <row r="32" spans="1:2" x14ac:dyDescent="0.25">
      <c r="A32" t="s">
        <v>214</v>
      </c>
    </row>
    <row r="34" spans="1:8" x14ac:dyDescent="0.25">
      <c r="A34" s="2" t="s">
        <v>215</v>
      </c>
    </row>
    <row r="35" spans="1:8" x14ac:dyDescent="0.25">
      <c r="A35" t="s">
        <v>216</v>
      </c>
    </row>
    <row r="36" spans="1:8" x14ac:dyDescent="0.25">
      <c r="A36" t="s">
        <v>217</v>
      </c>
    </row>
    <row r="38" spans="1:8" x14ac:dyDescent="0.25">
      <c r="A38" s="2" t="s">
        <v>218</v>
      </c>
    </row>
    <row r="39" spans="1:8" x14ac:dyDescent="0.25">
      <c r="A39" t="s">
        <v>219</v>
      </c>
      <c r="B39" t="s">
        <v>220</v>
      </c>
      <c r="C39" t="s">
        <v>221</v>
      </c>
      <c r="D39" t="s">
        <v>222</v>
      </c>
      <c r="E39" t="s">
        <v>223</v>
      </c>
      <c r="F39" t="s">
        <v>224</v>
      </c>
      <c r="G39" t="s">
        <v>225</v>
      </c>
      <c r="H39" t="s">
        <v>226</v>
      </c>
    </row>
    <row r="40" spans="1:8" x14ac:dyDescent="0.25">
      <c r="A40" t="s">
        <v>227</v>
      </c>
      <c r="B40" t="s">
        <v>228</v>
      </c>
      <c r="C40" t="s">
        <v>229</v>
      </c>
      <c r="D40" t="s">
        <v>230</v>
      </c>
      <c r="E40" t="s">
        <v>231</v>
      </c>
      <c r="F40" t="s">
        <v>232</v>
      </c>
      <c r="G40" t="s">
        <v>233</v>
      </c>
      <c r="H40" t="s">
        <v>234</v>
      </c>
    </row>
    <row r="41" spans="1:8" x14ac:dyDescent="0.25">
      <c r="A41" t="s">
        <v>235</v>
      </c>
      <c r="B41" t="s">
        <v>236</v>
      </c>
      <c r="C41" t="s">
        <v>237</v>
      </c>
      <c r="D41" t="s">
        <v>238</v>
      </c>
      <c r="E41" t="s">
        <v>239</v>
      </c>
      <c r="F41" t="s">
        <v>240</v>
      </c>
      <c r="G41" t="s">
        <v>241</v>
      </c>
      <c r="H41" t="s">
        <v>242</v>
      </c>
    </row>
    <row r="42" spans="1:8" x14ac:dyDescent="0.25">
      <c r="A42" t="s">
        <v>243</v>
      </c>
      <c r="B42" t="s">
        <v>244</v>
      </c>
      <c r="C42" t="s">
        <v>245</v>
      </c>
      <c r="D42" t="s">
        <v>246</v>
      </c>
      <c r="E42" t="s">
        <v>247</v>
      </c>
      <c r="F42" t="s">
        <v>248</v>
      </c>
      <c r="G42" t="s">
        <v>249</v>
      </c>
      <c r="H42" t="s">
        <v>250</v>
      </c>
    </row>
    <row r="43" spans="1:8" x14ac:dyDescent="0.25">
      <c r="A43" t="s">
        <v>251</v>
      </c>
      <c r="B43" t="s">
        <v>252</v>
      </c>
      <c r="C43" t="s">
        <v>253</v>
      </c>
      <c r="D43" t="s">
        <v>254</v>
      </c>
      <c r="E43" t="s">
        <v>255</v>
      </c>
      <c r="F43" t="s">
        <v>256</v>
      </c>
      <c r="G43" t="s">
        <v>257</v>
      </c>
      <c r="H43" t="s">
        <v>258</v>
      </c>
    </row>
    <row r="44" spans="1:8" x14ac:dyDescent="0.25">
      <c r="A44" t="s">
        <v>259</v>
      </c>
      <c r="B44" t="s">
        <v>260</v>
      </c>
      <c r="C44" t="s">
        <v>261</v>
      </c>
      <c r="D44" t="s">
        <v>262</v>
      </c>
      <c r="E44" t="s">
        <v>263</v>
      </c>
      <c r="F44" t="s">
        <v>264</v>
      </c>
      <c r="G44" t="s">
        <v>265</v>
      </c>
      <c r="H44" t="s">
        <v>266</v>
      </c>
    </row>
    <row r="45" spans="1:8" x14ac:dyDescent="0.25">
      <c r="A45" t="s">
        <v>267</v>
      </c>
      <c r="B45" t="s">
        <v>268</v>
      </c>
      <c r="C45" t="s">
        <v>269</v>
      </c>
      <c r="D45" t="s">
        <v>270</v>
      </c>
      <c r="E45" t="s">
        <v>271</v>
      </c>
      <c r="F45" t="s">
        <v>272</v>
      </c>
      <c r="G45" t="s">
        <v>273</v>
      </c>
      <c r="H45" t="s">
        <v>274</v>
      </c>
    </row>
    <row r="46" spans="1:8" x14ac:dyDescent="0.25">
      <c r="A46" t="s">
        <v>275</v>
      </c>
      <c r="B46" t="s">
        <v>276</v>
      </c>
      <c r="C46" t="s">
        <v>277</v>
      </c>
      <c r="D46" t="s">
        <v>278</v>
      </c>
      <c r="E46" t="s">
        <v>279</v>
      </c>
      <c r="F46" t="s">
        <v>280</v>
      </c>
      <c r="G46" t="s">
        <v>281</v>
      </c>
      <c r="H46" t="s">
        <v>282</v>
      </c>
    </row>
    <row r="47" spans="1:8" x14ac:dyDescent="0.25">
      <c r="A47" t="s">
        <v>283</v>
      </c>
      <c r="B47" t="s">
        <v>284</v>
      </c>
      <c r="C47" t="s">
        <v>285</v>
      </c>
      <c r="E47" t="s">
        <v>286</v>
      </c>
      <c r="F47" t="s">
        <v>287</v>
      </c>
      <c r="H47" t="s">
        <v>288</v>
      </c>
    </row>
    <row r="48" spans="1:8" x14ac:dyDescent="0.25">
      <c r="A48" t="s">
        <v>289</v>
      </c>
      <c r="C48" t="s">
        <v>290</v>
      </c>
      <c r="E48" t="s">
        <v>291</v>
      </c>
      <c r="F48" t="s">
        <v>292</v>
      </c>
      <c r="H48" t="s">
        <v>293</v>
      </c>
    </row>
    <row r="49" spans="1:8" x14ac:dyDescent="0.25">
      <c r="A49" t="s">
        <v>294</v>
      </c>
      <c r="C49" t="s">
        <v>295</v>
      </c>
      <c r="E49" t="s">
        <v>296</v>
      </c>
      <c r="H49" t="s">
        <v>297</v>
      </c>
    </row>
    <row r="50" spans="1:8" x14ac:dyDescent="0.25">
      <c r="A50" t="s">
        <v>298</v>
      </c>
      <c r="C50" t="s">
        <v>299</v>
      </c>
      <c r="E50" t="s">
        <v>300</v>
      </c>
      <c r="H50" t="s">
        <v>301</v>
      </c>
    </row>
    <row r="51" spans="1:8" x14ac:dyDescent="0.25">
      <c r="A51" t="s">
        <v>302</v>
      </c>
      <c r="E51" t="s">
        <v>303</v>
      </c>
    </row>
    <row r="52" spans="1:8" x14ac:dyDescent="0.25">
      <c r="A52" t="s">
        <v>304</v>
      </c>
      <c r="E52" t="s">
        <v>305</v>
      </c>
    </row>
    <row r="55" spans="1:8" x14ac:dyDescent="0.25">
      <c r="A55" s="2" t="s">
        <v>306</v>
      </c>
    </row>
    <row r="56" spans="1:8" x14ac:dyDescent="0.25">
      <c r="A56" t="str">
        <f t="array" ref="A56:A63">TRANSPOSE(A39:H39)</f>
        <v>Banskobystrický samosprávny kraj</v>
      </c>
      <c r="B56">
        <v>60</v>
      </c>
      <c r="C56" t="e">
        <f>B56*(MATCH(A56,'A. Ziadatel - Projekt'!$A$24:$A$27,0)/MATCH(A56,'A. Ziadatel - Projekt'!$A$24:$A$27,0))</f>
        <v>#N/A</v>
      </c>
    </row>
    <row r="57" spans="1:8" x14ac:dyDescent="0.25">
      <c r="A57" t="str">
        <v>Bratislavský samosprávny kraj</v>
      </c>
      <c r="B57">
        <v>45</v>
      </c>
      <c r="C57" t="e">
        <f>B57*(MATCH(A57,'A. Ziadatel - Projekt'!$A$24:$A$27,0)/MATCH(A57,'A. Ziadatel - Projekt'!$A$24:$A$27,0))</f>
        <v>#N/A</v>
      </c>
    </row>
    <row r="58" spans="1:8" x14ac:dyDescent="0.25">
      <c r="A58" t="str">
        <v>Košický samosprávny kraj</v>
      </c>
      <c r="B58">
        <v>60</v>
      </c>
      <c r="C58" t="e">
        <f>B58*(MATCH(A58,'A. Ziadatel - Projekt'!$A$24:$A$27,0)/MATCH(A58,'A. Ziadatel - Projekt'!$A$24:$A$27,0))</f>
        <v>#N/A</v>
      </c>
    </row>
    <row r="59" spans="1:8" x14ac:dyDescent="0.25">
      <c r="A59" t="str">
        <v>Nitriansky samosprávny kraj</v>
      </c>
      <c r="B59">
        <v>60</v>
      </c>
      <c r="C59" t="e">
        <f>B59*(MATCH(A59,'A. Ziadatel - Projekt'!$A$24:$A$27,0)/MATCH(A59,'A. Ziadatel - Projekt'!$A$24:$A$27,0))</f>
        <v>#N/A</v>
      </c>
    </row>
    <row r="60" spans="1:8" x14ac:dyDescent="0.25">
      <c r="A60" t="str">
        <v>Prešovský samosprávny kraj</v>
      </c>
      <c r="B60">
        <v>60</v>
      </c>
      <c r="C60" t="e">
        <f>B60*(MATCH(A60,'A. Ziadatel - Projekt'!$A$24:$A$27,0)/MATCH(A60,'A. Ziadatel - Projekt'!$A$24:$A$27,0))</f>
        <v>#N/A</v>
      </c>
    </row>
    <row r="61" spans="1:8" x14ac:dyDescent="0.25">
      <c r="A61" t="str">
        <v>Trenčiansky samosprávny kraj</v>
      </c>
      <c r="B61">
        <v>60</v>
      </c>
      <c r="C61" t="e">
        <f>B61*(MATCH(A61,'A. Ziadatel - Projekt'!$A$24:$A$27,0)/MATCH(A61,'A. Ziadatel - Projekt'!$A$24:$A$27,0))</f>
        <v>#N/A</v>
      </c>
    </row>
    <row r="62" spans="1:8" x14ac:dyDescent="0.25">
      <c r="A62" t="str">
        <v>Trnavský samosprávny kraj</v>
      </c>
      <c r="B62">
        <v>60</v>
      </c>
      <c r="C62" t="e">
        <f>B62*(MATCH(A62,'A. Ziadatel - Projekt'!$A$24:$A$27,0)/MATCH(A62,'A. Ziadatel - Projekt'!$A$24:$A$27,0))</f>
        <v>#N/A</v>
      </c>
    </row>
    <row r="63" spans="1:8" x14ac:dyDescent="0.25">
      <c r="A63" t="str">
        <v>Žilinský samosprávny kraj</v>
      </c>
      <c r="B63">
        <v>60</v>
      </c>
      <c r="C63" t="e">
        <f>B63*(MATCH(A63,'A. Ziadatel - Projekt'!$A$24:$A$27,0)/MATCH(A63,'A. Ziadatel - Projekt'!$A$24:$A$27,0))</f>
        <v>#N/A</v>
      </c>
    </row>
    <row r="64" spans="1:8" x14ac:dyDescent="0.25">
      <c r="C64">
        <f>_xlfn.AGGREGATE(5,6,C56:C63)</f>
        <v>0</v>
      </c>
    </row>
  </sheetData>
  <sheetProtection algorithmName="SHA-512" hashValue="Dd5c6oGIQxlytvtawPJzjqVTx1RP7wsCz/nLz0QM3N6T0fFekn6l3eZXKQmoTJpejDhERDhkZcU52m6Y2YJ8VA==" saltValue="rfT1t8t9/k6GIDiB2SXBdQ==" spinCount="100000" sheet="1" objects="1" scenarios="1"/>
  <sortState ref="E57:E69">
    <sortCondition ref="E40"/>
  </sortState>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L144"/>
  <sheetViews>
    <sheetView topLeftCell="A16" workbookViewId="0">
      <selection activeCell="C10" sqref="C10"/>
    </sheetView>
  </sheetViews>
  <sheetFormatPr defaultColWidth="8.85546875" defaultRowHeight="15" x14ac:dyDescent="0.25"/>
  <cols>
    <col min="1" max="1" width="50.85546875" bestFit="1" customWidth="1"/>
    <col min="2" max="2" width="21.140625" customWidth="1"/>
    <col min="3" max="3" width="18.140625" customWidth="1"/>
  </cols>
  <sheetData>
    <row r="2" spans="1:12" x14ac:dyDescent="0.25">
      <c r="A2" s="401" t="s">
        <v>307</v>
      </c>
      <c r="B2" s="401"/>
    </row>
    <row r="3" spans="1:12" x14ac:dyDescent="0.25">
      <c r="A3" s="2" t="s">
        <v>308</v>
      </c>
    </row>
    <row r="4" spans="1:12" x14ac:dyDescent="0.25">
      <c r="A4" t="s">
        <v>309</v>
      </c>
    </row>
    <row r="5" spans="1:12" x14ac:dyDescent="0.25">
      <c r="A5" t="s">
        <v>310</v>
      </c>
    </row>
    <row r="6" spans="1:12" x14ac:dyDescent="0.25">
      <c r="A6" t="s">
        <v>474</v>
      </c>
    </row>
    <row r="8" spans="1:12" x14ac:dyDescent="0.25">
      <c r="A8" s="2" t="s">
        <v>12</v>
      </c>
    </row>
    <row r="9" spans="1:12" x14ac:dyDescent="0.25">
      <c r="A9" t="s">
        <v>198</v>
      </c>
    </row>
    <row r="10" spans="1:12" x14ac:dyDescent="0.25">
      <c r="A10" t="s">
        <v>199</v>
      </c>
    </row>
    <row r="11" spans="1:12" x14ac:dyDescent="0.25">
      <c r="A11" t="s">
        <v>200</v>
      </c>
    </row>
    <row r="14" spans="1:12" ht="16.350000000000001" customHeight="1" x14ac:dyDescent="0.25">
      <c r="A14" s="410" t="s">
        <v>311</v>
      </c>
      <c r="B14" s="410"/>
    </row>
    <row r="15" spans="1:12" ht="64.349999999999994" customHeight="1" x14ac:dyDescent="0.25">
      <c r="A15" s="409" t="s">
        <v>312</v>
      </c>
      <c r="B15" s="409"/>
      <c r="C15" s="46"/>
      <c r="D15" s="46"/>
      <c r="E15" s="46"/>
      <c r="F15" s="46"/>
      <c r="G15" s="46"/>
      <c r="H15" s="46"/>
      <c r="I15" s="46"/>
      <c r="J15" s="46"/>
      <c r="K15" s="46"/>
      <c r="L15" s="46"/>
    </row>
    <row r="16" spans="1:12" x14ac:dyDescent="0.25">
      <c r="A16" s="48" t="s">
        <v>313</v>
      </c>
      <c r="B16" s="48"/>
      <c r="C16" s="48"/>
      <c r="D16" s="48"/>
      <c r="E16" s="47"/>
      <c r="F16" s="47"/>
      <c r="G16" s="47"/>
      <c r="H16" s="47"/>
      <c r="I16" s="47"/>
      <c r="J16" s="47"/>
      <c r="K16" s="47"/>
      <c r="L16" s="47"/>
    </row>
    <row r="17" spans="1:3" ht="105" x14ac:dyDescent="0.25">
      <c r="A17" t="s">
        <v>314</v>
      </c>
      <c r="B17" s="21" t="s">
        <v>444</v>
      </c>
      <c r="C17" s="21" t="s">
        <v>445</v>
      </c>
    </row>
    <row r="18" spans="1:3" x14ac:dyDescent="0.25">
      <c r="A18" t="s">
        <v>315</v>
      </c>
      <c r="B18" s="23">
        <v>0.217</v>
      </c>
      <c r="C18">
        <v>0.14399999999999999</v>
      </c>
    </row>
    <row r="19" spans="1:3" x14ac:dyDescent="0.25">
      <c r="A19" s="21" t="s">
        <v>316</v>
      </c>
      <c r="B19" s="23">
        <v>0.157</v>
      </c>
      <c r="C19">
        <v>0.16300000000000001</v>
      </c>
    </row>
    <row r="20" spans="1:3" x14ac:dyDescent="0.25">
      <c r="A20" s="21" t="s">
        <v>317</v>
      </c>
      <c r="B20" s="23">
        <v>1.288</v>
      </c>
      <c r="C20">
        <v>1.331</v>
      </c>
    </row>
    <row r="21" spans="1:3" x14ac:dyDescent="0.25">
      <c r="A21" t="s">
        <v>318</v>
      </c>
      <c r="B21" s="23">
        <v>0.312</v>
      </c>
      <c r="C21">
        <v>0.317</v>
      </c>
    </row>
    <row r="22" spans="1:3" x14ac:dyDescent="0.25">
      <c r="A22" t="s">
        <v>136</v>
      </c>
      <c r="B22" s="23">
        <v>1.464</v>
      </c>
      <c r="C22">
        <v>1.484</v>
      </c>
    </row>
    <row r="23" spans="1:3" x14ac:dyDescent="0.25">
      <c r="A23" t="s">
        <v>319</v>
      </c>
      <c r="B23" s="23">
        <v>0.69299999999999995</v>
      </c>
      <c r="C23">
        <v>0.72199999999999998</v>
      </c>
    </row>
    <row r="24" spans="1:3" x14ac:dyDescent="0.25">
      <c r="A24" t="s">
        <v>320</v>
      </c>
      <c r="B24" s="23">
        <v>0.95699999999999996</v>
      </c>
      <c r="C24">
        <v>0.97299999999999998</v>
      </c>
    </row>
    <row r="25" spans="1:3" x14ac:dyDescent="0.25">
      <c r="A25" t="s">
        <v>321</v>
      </c>
      <c r="B25" s="23">
        <v>0.72499999999999998</v>
      </c>
      <c r="C25">
        <v>0.746</v>
      </c>
    </row>
    <row r="26" spans="1:3" x14ac:dyDescent="0.25">
      <c r="A26" t="s">
        <v>322</v>
      </c>
      <c r="B26" s="23">
        <v>0.81499999999999995</v>
      </c>
      <c r="C26">
        <v>0.88100000000000001</v>
      </c>
    </row>
    <row r="27" spans="1:3" x14ac:dyDescent="0.25">
      <c r="A27" t="s">
        <v>137</v>
      </c>
      <c r="B27" s="23">
        <v>1.4059999999999999</v>
      </c>
      <c r="C27">
        <v>1.4410000000000001</v>
      </c>
    </row>
    <row r="28" spans="1:3" x14ac:dyDescent="0.25">
      <c r="A28" t="s">
        <v>323</v>
      </c>
      <c r="B28" s="23">
        <v>0.39900000000000002</v>
      </c>
      <c r="C28">
        <v>0.42099999999999999</v>
      </c>
    </row>
    <row r="29" spans="1:3" x14ac:dyDescent="0.25">
      <c r="A29" t="s">
        <v>324</v>
      </c>
      <c r="B29" s="23">
        <v>0.28999999999999998</v>
      </c>
      <c r="C29">
        <v>0.32300000000000001</v>
      </c>
    </row>
    <row r="30" spans="1:3" x14ac:dyDescent="0.25">
      <c r="A30" t="s">
        <v>325</v>
      </c>
      <c r="B30" s="23">
        <v>0.23699999999999999</v>
      </c>
      <c r="C30">
        <v>0.26500000000000001</v>
      </c>
    </row>
    <row r="31" spans="1:3" x14ac:dyDescent="0.25">
      <c r="A31" t="s">
        <v>326</v>
      </c>
      <c r="B31" s="23">
        <v>0.309</v>
      </c>
      <c r="C31">
        <v>0.28999999999999998</v>
      </c>
    </row>
    <row r="32" spans="1:3" x14ac:dyDescent="0.25">
      <c r="A32" t="s">
        <v>327</v>
      </c>
      <c r="B32" s="24">
        <v>0.106</v>
      </c>
      <c r="C32">
        <v>9.4E-2</v>
      </c>
    </row>
    <row r="33" spans="1:3" x14ac:dyDescent="0.25">
      <c r="A33" t="s">
        <v>328</v>
      </c>
      <c r="B33" s="23">
        <v>0.14599999999999999</v>
      </c>
      <c r="C33">
        <v>0.14000000000000001</v>
      </c>
    </row>
    <row r="34" spans="1:3" x14ac:dyDescent="0.25">
      <c r="A34" t="s">
        <v>329</v>
      </c>
      <c r="B34" s="23">
        <v>0.12</v>
      </c>
      <c r="C34">
        <v>0.13</v>
      </c>
    </row>
    <row r="35" spans="1:3" x14ac:dyDescent="0.25">
      <c r="A35" t="s">
        <v>330</v>
      </c>
      <c r="B35" s="24">
        <v>5.8000000000000003E-2</v>
      </c>
      <c r="C35">
        <v>0.05</v>
      </c>
    </row>
    <row r="36" spans="1:3" x14ac:dyDescent="0.25">
      <c r="A36" t="s">
        <v>331</v>
      </c>
      <c r="B36" s="23">
        <v>4.7E-2</v>
      </c>
      <c r="C36">
        <v>4.8000000000000001E-2</v>
      </c>
    </row>
    <row r="37" spans="1:3" x14ac:dyDescent="0.25">
      <c r="A37" t="s">
        <v>332</v>
      </c>
      <c r="B37" s="23">
        <v>1.2999999999999999E-2</v>
      </c>
      <c r="C37">
        <v>8.0000000000000002E-3</v>
      </c>
    </row>
    <row r="38" spans="1:3" x14ac:dyDescent="0.25">
      <c r="A38" t="s">
        <v>333</v>
      </c>
      <c r="B38" s="23">
        <v>9.0999999999999998E-2</v>
      </c>
      <c r="C38">
        <v>0</v>
      </c>
    </row>
    <row r="39" spans="1:3" x14ac:dyDescent="0.25">
      <c r="A39" t="s">
        <v>334</v>
      </c>
      <c r="B39" s="23">
        <v>4.5999999999999999E-2</v>
      </c>
      <c r="C39">
        <v>1E-3</v>
      </c>
    </row>
    <row r="40" spans="1:3" x14ac:dyDescent="0.25">
      <c r="A40" t="s">
        <v>335</v>
      </c>
      <c r="B40" s="23">
        <v>1.4999999999999999E-2</v>
      </c>
      <c r="C40">
        <v>0</v>
      </c>
    </row>
    <row r="41" spans="1:3" x14ac:dyDescent="0.25">
      <c r="A41" t="s">
        <v>336</v>
      </c>
      <c r="B41" s="23">
        <v>0.03</v>
      </c>
      <c r="C41">
        <v>0</v>
      </c>
    </row>
    <row r="42" spans="1:3" x14ac:dyDescent="0.25">
      <c r="A42" t="s">
        <v>337</v>
      </c>
      <c r="B42" s="23">
        <v>0.22600000000000001</v>
      </c>
      <c r="C42">
        <v>7.0000000000000001E-3</v>
      </c>
    </row>
    <row r="43" spans="1:3" x14ac:dyDescent="0.25">
      <c r="A43" t="s">
        <v>338</v>
      </c>
      <c r="B43" s="23">
        <v>0.24199999999999999</v>
      </c>
      <c r="C43">
        <v>1.0999999999999999E-2</v>
      </c>
    </row>
    <row r="44" spans="1:3" x14ac:dyDescent="0.25">
      <c r="A44" t="s">
        <v>339</v>
      </c>
      <c r="B44" s="23">
        <v>0.24199999999999999</v>
      </c>
      <c r="C44">
        <v>4.2999999999999997E-2</v>
      </c>
    </row>
    <row r="45" spans="1:3" x14ac:dyDescent="0.25">
      <c r="A45" t="s">
        <v>340</v>
      </c>
      <c r="B45" s="23">
        <v>0.254</v>
      </c>
      <c r="C45">
        <v>0.13900000000000001</v>
      </c>
    </row>
    <row r="46" spans="1:3" x14ac:dyDescent="0.25">
      <c r="A46" t="s">
        <v>341</v>
      </c>
      <c r="B46" s="23">
        <v>0.188</v>
      </c>
      <c r="C46">
        <v>7.0999999999999994E-2</v>
      </c>
    </row>
    <row r="47" spans="1:3" x14ac:dyDescent="0.25">
      <c r="A47" t="s">
        <v>342</v>
      </c>
      <c r="B47" s="24">
        <v>0.18</v>
      </c>
      <c r="C47">
        <v>8.9999999999999993E-3</v>
      </c>
    </row>
    <row r="48" spans="1:3" x14ac:dyDescent="0.25">
      <c r="A48" t="s">
        <v>343</v>
      </c>
      <c r="B48" s="23">
        <v>0.20699999999999999</v>
      </c>
      <c r="C48">
        <v>1.0999999999999999E-2</v>
      </c>
    </row>
    <row r="49" spans="1:3" x14ac:dyDescent="0.25">
      <c r="A49" t="s">
        <v>344</v>
      </c>
      <c r="B49" s="23">
        <v>0.23</v>
      </c>
      <c r="C49">
        <v>3.7999999999999999E-2</v>
      </c>
    </row>
    <row r="50" spans="1:3" x14ac:dyDescent="0.25">
      <c r="A50" t="s">
        <v>345</v>
      </c>
      <c r="B50" s="23">
        <v>2.12</v>
      </c>
      <c r="C50">
        <v>0.32</v>
      </c>
    </row>
    <row r="51" spans="1:3" x14ac:dyDescent="0.25">
      <c r="A51" t="s">
        <v>346</v>
      </c>
      <c r="B51" s="24">
        <v>0.155</v>
      </c>
      <c r="C51">
        <v>0.17100000000000001</v>
      </c>
    </row>
    <row r="52" spans="1:3" x14ac:dyDescent="0.25">
      <c r="A52" t="s">
        <v>347</v>
      </c>
      <c r="B52" s="24">
        <v>0.23</v>
      </c>
      <c r="C52">
        <v>0.24399999999999999</v>
      </c>
    </row>
    <row r="53" spans="1:3" x14ac:dyDescent="0.25">
      <c r="A53" t="s">
        <v>348</v>
      </c>
      <c r="B53" s="23">
        <v>6.6000000000000003E-2</v>
      </c>
      <c r="C53">
        <v>7.2999999999999995E-2</v>
      </c>
    </row>
    <row r="54" spans="1:3" x14ac:dyDescent="0.25">
      <c r="A54" t="s">
        <v>349</v>
      </c>
      <c r="B54" s="23">
        <v>0.18099999999999999</v>
      </c>
      <c r="C54">
        <v>0.10299999999999999</v>
      </c>
    </row>
    <row r="55" spans="1:3" x14ac:dyDescent="0.25">
      <c r="A55" t="s">
        <v>350</v>
      </c>
      <c r="B55" s="23">
        <v>0.753</v>
      </c>
      <c r="C55">
        <v>0.78900000000000003</v>
      </c>
    </row>
    <row r="56" spans="1:3" x14ac:dyDescent="0.25">
      <c r="A56" t="s">
        <v>351</v>
      </c>
      <c r="B56">
        <v>2.2800000000000001E-2</v>
      </c>
      <c r="C56">
        <v>2.5499999999999998E-2</v>
      </c>
    </row>
    <row r="57" spans="1:3" x14ac:dyDescent="0.25">
      <c r="A57" t="s">
        <v>352</v>
      </c>
      <c r="B57">
        <v>0.215</v>
      </c>
      <c r="C57">
        <v>0.20899999999999999</v>
      </c>
    </row>
    <row r="58" spans="1:3" x14ac:dyDescent="0.25">
      <c r="A58" t="s">
        <v>353</v>
      </c>
      <c r="B58">
        <v>0.26800000000000002</v>
      </c>
      <c r="C58">
        <v>0.26600000000000001</v>
      </c>
    </row>
    <row r="59" spans="1:3" x14ac:dyDescent="0.25">
      <c r="A59" t="s">
        <v>354</v>
      </c>
      <c r="B59" s="21">
        <v>0.28199999999999997</v>
      </c>
      <c r="C59">
        <v>0.29899999999999999</v>
      </c>
    </row>
    <row r="60" spans="1:3" x14ac:dyDescent="0.25">
      <c r="A60" t="s">
        <v>355</v>
      </c>
      <c r="B60" s="21">
        <v>0.53600000000000003</v>
      </c>
      <c r="C60">
        <v>0.59499999999999997</v>
      </c>
    </row>
    <row r="61" spans="1:3" x14ac:dyDescent="0.25">
      <c r="A61" t="s">
        <v>356</v>
      </c>
      <c r="B61">
        <v>0.11</v>
      </c>
      <c r="C61">
        <v>0.11899999999999999</v>
      </c>
    </row>
    <row r="62" spans="1:3" x14ac:dyDescent="0.25">
      <c r="A62" t="s">
        <v>357</v>
      </c>
      <c r="B62">
        <v>1.4850000000000001</v>
      </c>
      <c r="C62">
        <v>1.141</v>
      </c>
    </row>
    <row r="63" spans="1:3" x14ac:dyDescent="0.25">
      <c r="A63" t="s">
        <v>358</v>
      </c>
      <c r="B63">
        <v>1.57</v>
      </c>
      <c r="C63">
        <v>1.6040000000000001</v>
      </c>
    </row>
    <row r="64" spans="1:3" x14ac:dyDescent="0.25">
      <c r="A64" t="s">
        <v>359</v>
      </c>
      <c r="B64">
        <v>0.68100000000000005</v>
      </c>
      <c r="C64">
        <v>0.69299999999999995</v>
      </c>
    </row>
    <row r="65" spans="1:3" x14ac:dyDescent="0.25">
      <c r="A65" t="s">
        <v>360</v>
      </c>
      <c r="B65">
        <v>2.2800000000000001E-2</v>
      </c>
      <c r="C65">
        <v>7.1999999999999998E-3</v>
      </c>
    </row>
    <row r="66" spans="1:3" x14ac:dyDescent="0.25">
      <c r="A66" t="s">
        <v>361</v>
      </c>
      <c r="B66">
        <v>0.40100000000000002</v>
      </c>
      <c r="C66">
        <v>0.41899999999999998</v>
      </c>
    </row>
    <row r="67" spans="1:3" x14ac:dyDescent="0.25">
      <c r="A67" t="s">
        <v>362</v>
      </c>
      <c r="B67">
        <v>6.84</v>
      </c>
      <c r="C67">
        <v>4.09</v>
      </c>
    </row>
    <row r="68" spans="1:3" x14ac:dyDescent="0.25">
      <c r="A68" t="s">
        <v>363</v>
      </c>
      <c r="B68" s="21">
        <v>0.187</v>
      </c>
      <c r="C68">
        <v>8.9999999999999993E-3</v>
      </c>
    </row>
    <row r="69" spans="1:3" x14ac:dyDescent="0.25">
      <c r="A69" t="s">
        <v>364</v>
      </c>
      <c r="B69">
        <v>0.38900000000000001</v>
      </c>
      <c r="C69">
        <v>0.314</v>
      </c>
    </row>
    <row r="70" spans="1:3" x14ac:dyDescent="0.25">
      <c r="A70" t="s">
        <v>365</v>
      </c>
      <c r="B70">
        <v>47.3</v>
      </c>
      <c r="C70">
        <v>1.6</v>
      </c>
    </row>
    <row r="71" spans="1:3" x14ac:dyDescent="0.25">
      <c r="A71" t="s">
        <v>366</v>
      </c>
      <c r="B71">
        <v>42.6</v>
      </c>
      <c r="C71">
        <v>34.299999999999997</v>
      </c>
    </row>
    <row r="74" spans="1:3" ht="31.35" customHeight="1" x14ac:dyDescent="0.25">
      <c r="A74" s="402" t="s">
        <v>367</v>
      </c>
      <c r="B74" s="402"/>
    </row>
    <row r="75" spans="1:3" x14ac:dyDescent="0.25">
      <c r="A75" s="403" t="s">
        <v>368</v>
      </c>
      <c r="B75" s="403"/>
    </row>
    <row r="76" spans="1:3" x14ac:dyDescent="0.25">
      <c r="A76" s="408" t="s">
        <v>369</v>
      </c>
      <c r="B76" s="408"/>
    </row>
    <row r="77" spans="1:3" x14ac:dyDescent="0.25">
      <c r="A77" t="s">
        <v>370</v>
      </c>
    </row>
    <row r="78" spans="1:3" x14ac:dyDescent="0.25">
      <c r="A78" t="s">
        <v>371</v>
      </c>
    </row>
    <row r="79" spans="1:3" x14ac:dyDescent="0.25">
      <c r="A79" t="s">
        <v>372</v>
      </c>
    </row>
    <row r="80" spans="1:3" x14ac:dyDescent="0.25">
      <c r="A80" t="s">
        <v>373</v>
      </c>
    </row>
    <row r="81" spans="1:1" x14ac:dyDescent="0.25">
      <c r="A81" t="s">
        <v>374</v>
      </c>
    </row>
    <row r="82" spans="1:1" x14ac:dyDescent="0.25">
      <c r="A82" t="s">
        <v>375</v>
      </c>
    </row>
    <row r="83" spans="1:1" x14ac:dyDescent="0.25">
      <c r="A83" t="s">
        <v>376</v>
      </c>
    </row>
    <row r="84" spans="1:1" x14ac:dyDescent="0.25">
      <c r="A84" t="s">
        <v>377</v>
      </c>
    </row>
    <row r="85" spans="1:1" x14ac:dyDescent="0.25">
      <c r="A85" t="s">
        <v>378</v>
      </c>
    </row>
    <row r="86" spans="1:1" x14ac:dyDescent="0.25">
      <c r="A86" t="s">
        <v>379</v>
      </c>
    </row>
    <row r="87" spans="1:1" x14ac:dyDescent="0.25">
      <c r="A87" t="s">
        <v>380</v>
      </c>
    </row>
    <row r="88" spans="1:1" x14ac:dyDescent="0.25">
      <c r="A88" t="s">
        <v>381</v>
      </c>
    </row>
    <row r="89" spans="1:1" x14ac:dyDescent="0.25">
      <c r="A89" t="s">
        <v>382</v>
      </c>
    </row>
    <row r="90" spans="1:1" x14ac:dyDescent="0.25">
      <c r="A90" t="s">
        <v>383</v>
      </c>
    </row>
    <row r="91" spans="1:1" x14ac:dyDescent="0.25">
      <c r="A91" t="s">
        <v>384</v>
      </c>
    </row>
    <row r="92" spans="1:1" x14ac:dyDescent="0.25">
      <c r="A92" t="s">
        <v>385</v>
      </c>
    </row>
    <row r="93" spans="1:1" x14ac:dyDescent="0.25">
      <c r="A93" t="s">
        <v>386</v>
      </c>
    </row>
    <row r="94" spans="1:1" x14ac:dyDescent="0.25">
      <c r="A94" t="s">
        <v>387</v>
      </c>
    </row>
    <row r="95" spans="1:1" x14ac:dyDescent="0.25">
      <c r="A95" t="s">
        <v>388</v>
      </c>
    </row>
    <row r="96" spans="1:1" x14ac:dyDescent="0.25">
      <c r="A96" t="s">
        <v>389</v>
      </c>
    </row>
    <row r="97" spans="1:6" x14ac:dyDescent="0.25">
      <c r="A97" t="s">
        <v>390</v>
      </c>
    </row>
    <row r="98" spans="1:6" x14ac:dyDescent="0.25">
      <c r="A98" t="s">
        <v>391</v>
      </c>
    </row>
    <row r="99" spans="1:6" x14ac:dyDescent="0.25">
      <c r="A99" t="s">
        <v>392</v>
      </c>
    </row>
    <row r="100" spans="1:6" x14ac:dyDescent="0.25">
      <c r="A100" t="s">
        <v>393</v>
      </c>
    </row>
    <row r="101" spans="1:6" x14ac:dyDescent="0.25">
      <c r="A101" t="s">
        <v>394</v>
      </c>
    </row>
    <row r="102" spans="1:6" x14ac:dyDescent="0.25">
      <c r="A102" t="s">
        <v>395</v>
      </c>
    </row>
    <row r="103" spans="1:6" x14ac:dyDescent="0.25">
      <c r="A103" t="s">
        <v>396</v>
      </c>
    </row>
    <row r="104" spans="1:6" x14ac:dyDescent="0.25">
      <c r="A104" t="s">
        <v>397</v>
      </c>
    </row>
    <row r="106" spans="1:6" ht="32.450000000000003" customHeight="1" x14ac:dyDescent="0.25">
      <c r="A106" s="406" t="s">
        <v>398</v>
      </c>
      <c r="B106" s="407"/>
      <c r="C106" s="53"/>
      <c r="D106" s="53"/>
      <c r="E106" s="53"/>
      <c r="F106" s="53"/>
    </row>
    <row r="107" spans="1:6" x14ac:dyDescent="0.25">
      <c r="A107" s="2" t="s">
        <v>399</v>
      </c>
    </row>
    <row r="108" spans="1:6" x14ac:dyDescent="0.25">
      <c r="A108" t="s">
        <v>400</v>
      </c>
    </row>
    <row r="109" spans="1:6" x14ac:dyDescent="0.25">
      <c r="A109" t="s">
        <v>401</v>
      </c>
    </row>
    <row r="110" spans="1:6" x14ac:dyDescent="0.25">
      <c r="A110" t="s">
        <v>402</v>
      </c>
    </row>
    <row r="112" spans="1:6" x14ac:dyDescent="0.25">
      <c r="A112" s="2" t="s">
        <v>403</v>
      </c>
    </row>
    <row r="113" spans="1:9" x14ac:dyDescent="0.25">
      <c r="A113" t="s">
        <v>404</v>
      </c>
    </row>
    <row r="114" spans="1:9" x14ac:dyDescent="0.25">
      <c r="A114" t="s">
        <v>405</v>
      </c>
    </row>
    <row r="115" spans="1:9" x14ac:dyDescent="0.25">
      <c r="A115" t="s">
        <v>406</v>
      </c>
    </row>
    <row r="116" spans="1:9" x14ac:dyDescent="0.25">
      <c r="A116" t="s">
        <v>407</v>
      </c>
    </row>
    <row r="117" spans="1:9" x14ac:dyDescent="0.25">
      <c r="A117" t="s">
        <v>408</v>
      </c>
    </row>
    <row r="118" spans="1:9" x14ac:dyDescent="0.25">
      <c r="A118" t="s">
        <v>409</v>
      </c>
    </row>
    <row r="119" spans="1:9" x14ac:dyDescent="0.25">
      <c r="A119" t="s">
        <v>410</v>
      </c>
    </row>
    <row r="120" spans="1:9" x14ac:dyDescent="0.25">
      <c r="A120" t="s">
        <v>411</v>
      </c>
    </row>
    <row r="121" spans="1:9" x14ac:dyDescent="0.25">
      <c r="A121" t="s">
        <v>412</v>
      </c>
    </row>
    <row r="122" spans="1:9" x14ac:dyDescent="0.25">
      <c r="A122" t="s">
        <v>413</v>
      </c>
    </row>
    <row r="123" spans="1:9" x14ac:dyDescent="0.25">
      <c r="A123" t="s">
        <v>414</v>
      </c>
    </row>
    <row r="124" spans="1:9" x14ac:dyDescent="0.25">
      <c r="A124" t="s">
        <v>415</v>
      </c>
    </row>
    <row r="126" spans="1:9" ht="27.6" customHeight="1" x14ac:dyDescent="0.25">
      <c r="A126" s="404" t="s">
        <v>416</v>
      </c>
      <c r="B126" s="405"/>
      <c r="C126" s="54"/>
      <c r="D126" s="54"/>
      <c r="E126" s="54"/>
      <c r="F126" s="54"/>
      <c r="G126" s="54"/>
      <c r="H126" s="54"/>
      <c r="I126" s="54"/>
    </row>
    <row r="127" spans="1:9" x14ac:dyDescent="0.25">
      <c r="A127" s="2" t="s">
        <v>417</v>
      </c>
    </row>
    <row r="128" spans="1:9" x14ac:dyDescent="0.25">
      <c r="A128" t="s">
        <v>418</v>
      </c>
    </row>
    <row r="129" spans="1:1" x14ac:dyDescent="0.25">
      <c r="A129" t="s">
        <v>91</v>
      </c>
    </row>
    <row r="130" spans="1:1" x14ac:dyDescent="0.25">
      <c r="A130" t="s">
        <v>431</v>
      </c>
    </row>
    <row r="131" spans="1:1" x14ac:dyDescent="0.25">
      <c r="A131" t="s">
        <v>419</v>
      </c>
    </row>
    <row r="132" spans="1:1" x14ac:dyDescent="0.25">
      <c r="A132" t="s">
        <v>432</v>
      </c>
    </row>
    <row r="133" spans="1:1" ht="409.5" x14ac:dyDescent="0.25">
      <c r="A133" s="21" t="s">
        <v>425</v>
      </c>
    </row>
    <row r="136" spans="1:1" x14ac:dyDescent="0.25">
      <c r="A136" s="2" t="s">
        <v>420</v>
      </c>
    </row>
    <row r="137" spans="1:1" x14ac:dyDescent="0.25">
      <c r="A137" t="s">
        <v>433</v>
      </c>
    </row>
    <row r="138" spans="1:1" x14ac:dyDescent="0.25">
      <c r="A138" t="s">
        <v>443</v>
      </c>
    </row>
    <row r="139" spans="1:1" x14ac:dyDescent="0.25">
      <c r="A139" t="s">
        <v>434</v>
      </c>
    </row>
    <row r="140" spans="1:1" x14ac:dyDescent="0.25">
      <c r="A140" t="s">
        <v>435</v>
      </c>
    </row>
    <row r="141" spans="1:1" x14ac:dyDescent="0.25">
      <c r="A141" t="s">
        <v>436</v>
      </c>
    </row>
    <row r="142" spans="1:1" x14ac:dyDescent="0.25">
      <c r="A142" t="s">
        <v>437</v>
      </c>
    </row>
    <row r="143" spans="1:1" x14ac:dyDescent="0.25">
      <c r="A143" t="s">
        <v>438</v>
      </c>
    </row>
    <row r="144" spans="1:1" x14ac:dyDescent="0.25">
      <c r="A144" t="s">
        <v>438</v>
      </c>
    </row>
  </sheetData>
  <mergeCells count="8">
    <mergeCell ref="A2:B2"/>
    <mergeCell ref="A74:B74"/>
    <mergeCell ref="A75:B75"/>
    <mergeCell ref="A126:B126"/>
    <mergeCell ref="A106:B106"/>
    <mergeCell ref="A76:B76"/>
    <mergeCell ref="A15:B15"/>
    <mergeCell ref="A14:B14"/>
  </mergeCells>
  <hyperlinks>
    <hyperlink ref="A16" r:id="rId1"/>
    <hyperlink ref="A76" r:id="rId2" location="prilohy"/>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6" tint="-0.249977111117893"/>
    <pageSetUpPr fitToPage="1"/>
  </sheetPr>
  <dimension ref="A1:O40"/>
  <sheetViews>
    <sheetView view="pageBreakPreview" zoomScale="60" zoomScaleNormal="110" workbookViewId="0">
      <selection activeCell="I8" sqref="I8"/>
    </sheetView>
  </sheetViews>
  <sheetFormatPr defaultColWidth="9.140625" defaultRowHeight="15" x14ac:dyDescent="0.25"/>
  <cols>
    <col min="1" max="1" width="3.140625" style="31" customWidth="1"/>
    <col min="2" max="2" width="31.140625" style="31" customWidth="1"/>
    <col min="3" max="4" width="25.42578125" style="31" customWidth="1"/>
    <col min="5" max="5" width="6.85546875" style="31" customWidth="1"/>
    <col min="6" max="6" width="9.42578125" style="31" customWidth="1"/>
    <col min="7" max="7" width="12.140625" style="31" customWidth="1"/>
    <col min="8" max="8" width="15.85546875" style="37" customWidth="1"/>
    <col min="9" max="9" width="25" style="31" customWidth="1"/>
    <col min="10" max="10" width="11.140625" style="31" customWidth="1"/>
    <col min="11" max="11" width="52" style="31" customWidth="1"/>
    <col min="12" max="16384" width="9.140625" style="31"/>
  </cols>
  <sheetData>
    <row r="1" spans="1:15" ht="79.5" customHeight="1" x14ac:dyDescent="0.25"/>
    <row r="2" spans="1:15" ht="23.85" customHeight="1" x14ac:dyDescent="0.25">
      <c r="A2" s="219" t="s">
        <v>62</v>
      </c>
      <c r="B2" s="219"/>
      <c r="C2" s="219"/>
      <c r="D2" s="219"/>
      <c r="E2" s="219"/>
      <c r="F2" s="219"/>
      <c r="G2" s="219"/>
      <c r="H2" s="219"/>
      <c r="I2" s="219"/>
      <c r="J2" s="219"/>
      <c r="K2" s="219"/>
    </row>
    <row r="3" spans="1:15" ht="245.25" customHeight="1" x14ac:dyDescent="0.25">
      <c r="A3" s="217" t="s">
        <v>488</v>
      </c>
      <c r="B3" s="217"/>
      <c r="C3" s="217"/>
      <c r="D3" s="217"/>
      <c r="E3" s="217"/>
      <c r="F3" s="217"/>
      <c r="G3" s="217"/>
      <c r="H3" s="217"/>
      <c r="I3" s="217"/>
      <c r="J3" s="217"/>
      <c r="K3" s="218"/>
    </row>
    <row r="4" spans="1:15" ht="17.100000000000001" customHeight="1" x14ac:dyDescent="0.25">
      <c r="A4" s="224" t="s">
        <v>63</v>
      </c>
      <c r="B4" s="225"/>
      <c r="C4" s="225"/>
      <c r="D4" s="226"/>
      <c r="E4" s="220" t="str">
        <f>IF('A. Ziadatel - Projekt'!D7="","",'A. Ziadatel - Projekt'!D7)</f>
        <v/>
      </c>
      <c r="F4" s="220"/>
      <c r="G4" s="220"/>
      <c r="H4" s="220"/>
      <c r="I4" s="220"/>
      <c r="J4" s="220"/>
      <c r="K4" s="220"/>
    </row>
    <row r="5" spans="1:15" ht="17.100000000000001" customHeight="1" x14ac:dyDescent="0.25">
      <c r="A5" s="224" t="s">
        <v>64</v>
      </c>
      <c r="B5" s="225"/>
      <c r="C5" s="225"/>
      <c r="D5" s="226"/>
      <c r="E5" s="221" t="str">
        <f>IF('A. Ziadatel - Projekt'!D18="","",'A. Ziadatel - Projekt'!D18)</f>
        <v/>
      </c>
      <c r="F5" s="221"/>
      <c r="G5" s="221"/>
      <c r="H5" s="221"/>
      <c r="I5" s="221"/>
      <c r="J5" s="221"/>
      <c r="K5" s="221"/>
    </row>
    <row r="6" spans="1:15" x14ac:dyDescent="0.25">
      <c r="A6" s="66"/>
      <c r="B6" s="89"/>
      <c r="C6" s="29"/>
      <c r="D6" s="29"/>
      <c r="E6" s="29"/>
      <c r="F6" s="29"/>
      <c r="G6" s="29"/>
      <c r="H6" s="29"/>
      <c r="I6" s="29"/>
      <c r="J6" s="29"/>
      <c r="K6" s="30"/>
    </row>
    <row r="7" spans="1:15" ht="25.5" x14ac:dyDescent="0.25">
      <c r="A7" s="1" t="s">
        <v>65</v>
      </c>
      <c r="B7" s="1" t="s">
        <v>66</v>
      </c>
      <c r="C7" s="63" t="s">
        <v>67</v>
      </c>
      <c r="D7" s="63" t="s">
        <v>68</v>
      </c>
      <c r="E7" s="63" t="s">
        <v>69</v>
      </c>
      <c r="F7" s="63" t="s">
        <v>70</v>
      </c>
      <c r="G7" s="64" t="s">
        <v>455</v>
      </c>
      <c r="H7" s="63" t="s">
        <v>71</v>
      </c>
      <c r="I7" s="63" t="s">
        <v>72</v>
      </c>
      <c r="J7" s="222" t="s">
        <v>73</v>
      </c>
      <c r="K7" s="222"/>
    </row>
    <row r="8" spans="1:15" ht="30" x14ac:dyDescent="0.25">
      <c r="A8" s="13" t="str">
        <f>IF(B8="","",1)</f>
        <v/>
      </c>
      <c r="B8" s="9"/>
      <c r="C8" s="103" t="s">
        <v>448</v>
      </c>
      <c r="D8" s="115" t="s">
        <v>450</v>
      </c>
      <c r="E8" s="10"/>
      <c r="F8" s="11"/>
      <c r="G8" s="12"/>
      <c r="H8" s="8">
        <f t="shared" ref="H8:H26" si="0">F8*G8</f>
        <v>0</v>
      </c>
      <c r="I8" s="20" t="s">
        <v>449</v>
      </c>
      <c r="J8" s="216"/>
      <c r="K8" s="216"/>
      <c r="O8" s="62"/>
    </row>
    <row r="9" spans="1:15" ht="17.100000000000001" customHeight="1" x14ac:dyDescent="0.25">
      <c r="A9" s="13" t="str">
        <f>IF(B9="","",2)</f>
        <v/>
      </c>
      <c r="B9" s="9"/>
      <c r="C9" s="103"/>
      <c r="D9" s="12"/>
      <c r="E9" s="10"/>
      <c r="F9" s="11"/>
      <c r="G9" s="12"/>
      <c r="H9" s="8">
        <f t="shared" si="0"/>
        <v>0</v>
      </c>
      <c r="I9" s="20"/>
      <c r="J9" s="216"/>
      <c r="K9" s="216"/>
    </row>
    <row r="10" spans="1:15" x14ac:dyDescent="0.25">
      <c r="A10" s="13" t="str">
        <f>IF(B10="","",3)</f>
        <v/>
      </c>
      <c r="B10" s="9"/>
      <c r="C10" s="103"/>
      <c r="D10" s="12"/>
      <c r="E10" s="10"/>
      <c r="F10" s="11"/>
      <c r="G10" s="12"/>
      <c r="H10" s="8">
        <f>F10*G10</f>
        <v>0</v>
      </c>
      <c r="I10" s="20"/>
      <c r="J10" s="216"/>
      <c r="K10" s="216"/>
    </row>
    <row r="11" spans="1:15" x14ac:dyDescent="0.25">
      <c r="A11" s="13" t="str">
        <f>IF(B11="","",4)</f>
        <v/>
      </c>
      <c r="B11" s="9"/>
      <c r="C11" s="103"/>
      <c r="D11" s="12"/>
      <c r="E11" s="10"/>
      <c r="F11" s="11"/>
      <c r="G11" s="12"/>
      <c r="H11" s="8">
        <f t="shared" si="0"/>
        <v>0</v>
      </c>
      <c r="I11" s="20"/>
      <c r="J11" s="216"/>
      <c r="K11" s="216"/>
    </row>
    <row r="12" spans="1:15" x14ac:dyDescent="0.25">
      <c r="A12" s="13" t="str">
        <f>IF(B12="","",5)</f>
        <v/>
      </c>
      <c r="B12" s="9"/>
      <c r="C12" s="103"/>
      <c r="D12" s="12"/>
      <c r="E12" s="10"/>
      <c r="F12" s="11"/>
      <c r="G12" s="12"/>
      <c r="H12" s="8">
        <f t="shared" si="0"/>
        <v>0</v>
      </c>
      <c r="I12" s="20"/>
      <c r="J12" s="216"/>
      <c r="K12" s="216"/>
    </row>
    <row r="13" spans="1:15" x14ac:dyDescent="0.25">
      <c r="A13" s="13" t="str">
        <f>IF(B13="","",6)</f>
        <v/>
      </c>
      <c r="B13" s="9"/>
      <c r="C13" s="103"/>
      <c r="D13" s="12"/>
      <c r="E13" s="10"/>
      <c r="F13" s="11"/>
      <c r="G13" s="12"/>
      <c r="H13" s="8">
        <f t="shared" si="0"/>
        <v>0</v>
      </c>
      <c r="I13" s="20"/>
      <c r="J13" s="216"/>
      <c r="K13" s="216"/>
    </row>
    <row r="14" spans="1:15" x14ac:dyDescent="0.25">
      <c r="A14" s="13" t="str">
        <f>IF(B14="","",7)</f>
        <v/>
      </c>
      <c r="B14" s="9"/>
      <c r="C14" s="103"/>
      <c r="D14" s="12"/>
      <c r="E14" s="10"/>
      <c r="F14" s="11"/>
      <c r="G14" s="12"/>
      <c r="H14" s="8">
        <f t="shared" ref="H14:H25" si="1">F14*G14</f>
        <v>0</v>
      </c>
      <c r="I14" s="20"/>
      <c r="J14" s="216"/>
      <c r="K14" s="216"/>
    </row>
    <row r="15" spans="1:15" x14ac:dyDescent="0.25">
      <c r="A15" s="13" t="str">
        <f>IF(B15="","",8)</f>
        <v/>
      </c>
      <c r="B15" s="9"/>
      <c r="C15" s="103"/>
      <c r="D15" s="12"/>
      <c r="E15" s="10"/>
      <c r="F15" s="11"/>
      <c r="G15" s="12"/>
      <c r="H15" s="8">
        <f t="shared" si="1"/>
        <v>0</v>
      </c>
      <c r="I15" s="20"/>
      <c r="J15" s="216"/>
      <c r="K15" s="216"/>
    </row>
    <row r="16" spans="1:15" x14ac:dyDescent="0.25">
      <c r="A16" s="13" t="str">
        <f>IF(B16="","",9)</f>
        <v/>
      </c>
      <c r="B16" s="9"/>
      <c r="C16" s="103"/>
      <c r="D16" s="12"/>
      <c r="E16" s="10"/>
      <c r="F16" s="11"/>
      <c r="G16" s="12"/>
      <c r="H16" s="8">
        <f t="shared" si="1"/>
        <v>0</v>
      </c>
      <c r="I16" s="20"/>
      <c r="J16" s="216"/>
      <c r="K16" s="216"/>
    </row>
    <row r="17" spans="1:11" x14ac:dyDescent="0.25">
      <c r="A17" s="13" t="str">
        <f>IF(B17="","",10)</f>
        <v/>
      </c>
      <c r="B17" s="9"/>
      <c r="C17" s="103"/>
      <c r="D17" s="12"/>
      <c r="E17" s="10"/>
      <c r="F17" s="11"/>
      <c r="G17" s="12"/>
      <c r="H17" s="8">
        <f t="shared" si="1"/>
        <v>0</v>
      </c>
      <c r="I17" s="20"/>
      <c r="J17" s="216"/>
      <c r="K17" s="216"/>
    </row>
    <row r="18" spans="1:11" x14ac:dyDescent="0.25">
      <c r="A18" s="13" t="str">
        <f>IF(B18="","",11)</f>
        <v/>
      </c>
      <c r="B18" s="9"/>
      <c r="C18" s="103"/>
      <c r="D18" s="12"/>
      <c r="E18" s="10"/>
      <c r="F18" s="11"/>
      <c r="G18" s="12"/>
      <c r="H18" s="8">
        <f t="shared" si="1"/>
        <v>0</v>
      </c>
      <c r="I18" s="20"/>
      <c r="J18" s="216"/>
      <c r="K18" s="216"/>
    </row>
    <row r="19" spans="1:11" x14ac:dyDescent="0.25">
      <c r="A19" s="13" t="str">
        <f>IF(B19="","",12)</f>
        <v/>
      </c>
      <c r="B19" s="9"/>
      <c r="C19" s="103"/>
      <c r="D19" s="12"/>
      <c r="E19" s="10"/>
      <c r="F19" s="11"/>
      <c r="G19" s="12"/>
      <c r="H19" s="8">
        <f t="shared" si="1"/>
        <v>0</v>
      </c>
      <c r="I19" s="20"/>
      <c r="J19" s="216"/>
      <c r="K19" s="216"/>
    </row>
    <row r="20" spans="1:11" x14ac:dyDescent="0.25">
      <c r="A20" s="13" t="str">
        <f>IF(B20="","",13)</f>
        <v/>
      </c>
      <c r="B20" s="9"/>
      <c r="C20" s="103"/>
      <c r="D20" s="12"/>
      <c r="E20" s="10"/>
      <c r="F20" s="11"/>
      <c r="G20" s="12"/>
      <c r="H20" s="8">
        <f t="shared" si="1"/>
        <v>0</v>
      </c>
      <c r="I20" s="20"/>
      <c r="J20" s="216"/>
      <c r="K20" s="216"/>
    </row>
    <row r="21" spans="1:11" x14ac:dyDescent="0.25">
      <c r="A21" s="13" t="str">
        <f>IF(B21="","",14)</f>
        <v/>
      </c>
      <c r="B21" s="65"/>
      <c r="C21" s="103"/>
      <c r="D21" s="12"/>
      <c r="E21" s="10"/>
      <c r="F21" s="11"/>
      <c r="G21" s="12"/>
      <c r="H21" s="8">
        <f t="shared" si="1"/>
        <v>0</v>
      </c>
      <c r="I21" s="20"/>
      <c r="J21" s="216"/>
      <c r="K21" s="216"/>
    </row>
    <row r="22" spans="1:11" x14ac:dyDescent="0.25">
      <c r="A22" s="13" t="str">
        <f>IF(B22="","",15)</f>
        <v/>
      </c>
      <c r="B22" s="65"/>
      <c r="C22" s="103"/>
      <c r="D22" s="12"/>
      <c r="E22" s="10"/>
      <c r="F22" s="11"/>
      <c r="G22" s="12"/>
      <c r="H22" s="8">
        <f t="shared" si="1"/>
        <v>0</v>
      </c>
      <c r="I22" s="20"/>
      <c r="J22" s="216"/>
      <c r="K22" s="216"/>
    </row>
    <row r="23" spans="1:11" x14ac:dyDescent="0.25">
      <c r="A23" s="13" t="str">
        <f>IF(B23="","",16)</f>
        <v/>
      </c>
      <c r="B23" s="65"/>
      <c r="C23" s="103"/>
      <c r="D23" s="12"/>
      <c r="E23" s="10"/>
      <c r="F23" s="11"/>
      <c r="G23" s="12"/>
      <c r="H23" s="8">
        <f t="shared" si="1"/>
        <v>0</v>
      </c>
      <c r="I23" s="20"/>
      <c r="J23" s="216"/>
      <c r="K23" s="216"/>
    </row>
    <row r="24" spans="1:11" x14ac:dyDescent="0.25">
      <c r="A24" s="13" t="str">
        <f>IF(B24="","",17)</f>
        <v/>
      </c>
      <c r="B24" s="65"/>
      <c r="C24" s="103"/>
      <c r="D24" s="12"/>
      <c r="E24" s="10"/>
      <c r="F24" s="11"/>
      <c r="G24" s="12"/>
      <c r="H24" s="8">
        <f t="shared" si="1"/>
        <v>0</v>
      </c>
      <c r="I24" s="20"/>
      <c r="J24" s="216"/>
      <c r="K24" s="216"/>
    </row>
    <row r="25" spans="1:11" x14ac:dyDescent="0.25">
      <c r="A25" s="13" t="str">
        <f>IF(B25="","",18)</f>
        <v/>
      </c>
      <c r="B25" s="9"/>
      <c r="C25" s="103"/>
      <c r="D25" s="12"/>
      <c r="E25" s="10"/>
      <c r="F25" s="11"/>
      <c r="G25" s="12"/>
      <c r="H25" s="8">
        <f t="shared" si="1"/>
        <v>0</v>
      </c>
      <c r="I25" s="20"/>
      <c r="J25" s="216"/>
      <c r="K25" s="216"/>
    </row>
    <row r="26" spans="1:11" s="37" customFormat="1" x14ac:dyDescent="0.25">
      <c r="A26" s="13" t="str">
        <f>IF(B26="","",19)</f>
        <v/>
      </c>
      <c r="B26" s="9"/>
      <c r="C26" s="103"/>
      <c r="D26" s="12"/>
      <c r="E26" s="10"/>
      <c r="F26" s="11"/>
      <c r="G26" s="12"/>
      <c r="H26" s="8">
        <f t="shared" si="0"/>
        <v>0</v>
      </c>
      <c r="I26" s="20"/>
      <c r="J26" s="216"/>
      <c r="K26" s="216"/>
    </row>
    <row r="27" spans="1:11" s="37" customFormat="1" x14ac:dyDescent="0.25">
      <c r="A27" s="7" t="str">
        <f>IF(B27="","",20)</f>
        <v/>
      </c>
      <c r="B27" s="86"/>
      <c r="C27" s="96"/>
      <c r="D27" s="12"/>
      <c r="E27" s="87"/>
      <c r="F27" s="88"/>
      <c r="G27" s="12"/>
      <c r="H27" s="8">
        <f>F27*G27</f>
        <v>0</v>
      </c>
      <c r="I27" s="20"/>
      <c r="J27" s="223"/>
      <c r="K27" s="223"/>
    </row>
    <row r="28" spans="1:11" ht="15.75" x14ac:dyDescent="0.25">
      <c r="A28" s="214" t="s">
        <v>74</v>
      </c>
      <c r="B28" s="214"/>
      <c r="C28" s="214"/>
      <c r="D28" s="214"/>
      <c r="E28" s="214"/>
      <c r="F28" s="214"/>
      <c r="G28" s="214"/>
      <c r="H28" s="4">
        <f>SUM(H8:H27)</f>
        <v>0</v>
      </c>
      <c r="I28" s="214"/>
      <c r="J28" s="214"/>
      <c r="K28" s="214"/>
    </row>
    <row r="29" spans="1:11" ht="15.75" customHeight="1" x14ac:dyDescent="0.25">
      <c r="B29" s="32"/>
      <c r="C29" s="32"/>
      <c r="D29" s="32"/>
      <c r="E29" s="32"/>
      <c r="F29" s="32"/>
      <c r="G29" s="32"/>
      <c r="H29" s="32"/>
      <c r="I29" s="32"/>
      <c r="J29" s="32"/>
    </row>
    <row r="30" spans="1:11" x14ac:dyDescent="0.25">
      <c r="B30" s="32"/>
      <c r="C30" s="32"/>
      <c r="D30" s="32"/>
      <c r="E30" s="32"/>
      <c r="F30" s="32"/>
      <c r="G30" s="32"/>
      <c r="H30" s="32"/>
      <c r="I30" s="32"/>
      <c r="J30" s="32"/>
    </row>
    <row r="31" spans="1:11" ht="15.75" customHeight="1" x14ac:dyDescent="0.25">
      <c r="B31" s="32"/>
      <c r="C31" s="32"/>
      <c r="D31" s="32"/>
      <c r="E31" s="32"/>
      <c r="F31" s="32"/>
      <c r="G31" s="32"/>
      <c r="H31" s="32"/>
      <c r="I31" s="32"/>
      <c r="J31" s="32"/>
    </row>
    <row r="32" spans="1:11" ht="15" customHeight="1" x14ac:dyDescent="0.25">
      <c r="B32" s="215"/>
      <c r="C32" s="215"/>
      <c r="D32" s="215"/>
      <c r="E32" s="215"/>
      <c r="F32" s="215"/>
      <c r="G32" s="215"/>
      <c r="H32" s="215"/>
      <c r="I32" s="215"/>
      <c r="J32" s="33"/>
    </row>
    <row r="33" spans="2:10" ht="15" customHeight="1" x14ac:dyDescent="0.25">
      <c r="C33" s="34"/>
      <c r="D33" s="34"/>
      <c r="E33" s="34"/>
      <c r="F33" s="34"/>
      <c r="G33" s="34"/>
      <c r="H33" s="35"/>
      <c r="I33" s="34"/>
      <c r="J33" s="34"/>
    </row>
    <row r="34" spans="2:10" ht="15" customHeight="1" x14ac:dyDescent="0.25">
      <c r="B34" s="36"/>
      <c r="C34" s="34"/>
      <c r="D34" s="34"/>
      <c r="E34" s="34"/>
      <c r="F34" s="34"/>
      <c r="G34" s="34"/>
      <c r="H34" s="35"/>
      <c r="I34" s="34"/>
      <c r="J34" s="34"/>
    </row>
    <row r="36" spans="2:10" ht="20.25" customHeight="1" x14ac:dyDescent="0.25"/>
    <row r="37" spans="2:10" ht="25.5" customHeight="1" x14ac:dyDescent="0.25">
      <c r="B37" s="31" t="s">
        <v>75</v>
      </c>
    </row>
    <row r="38" spans="2:10" ht="21" customHeight="1" x14ac:dyDescent="0.25">
      <c r="B38" s="31" t="s">
        <v>76</v>
      </c>
    </row>
    <row r="39" spans="2:10" ht="18.75" customHeight="1" x14ac:dyDescent="0.25">
      <c r="B39" s="31" t="s">
        <v>77</v>
      </c>
    </row>
    <row r="40" spans="2:10" ht="12.75" customHeight="1" x14ac:dyDescent="0.25">
      <c r="B40" s="31" t="s">
        <v>78</v>
      </c>
    </row>
  </sheetData>
  <mergeCells count="30">
    <mergeCell ref="J27:K27"/>
    <mergeCell ref="A4:D4"/>
    <mergeCell ref="A5:D5"/>
    <mergeCell ref="J21:K21"/>
    <mergeCell ref="J22:K22"/>
    <mergeCell ref="J23:K23"/>
    <mergeCell ref="J24:K24"/>
    <mergeCell ref="J8:K8"/>
    <mergeCell ref="A3:K3"/>
    <mergeCell ref="A2:K2"/>
    <mergeCell ref="J20:K20"/>
    <mergeCell ref="E4:K4"/>
    <mergeCell ref="E5:K5"/>
    <mergeCell ref="J7:K7"/>
    <mergeCell ref="I28:K28"/>
    <mergeCell ref="B32:I32"/>
    <mergeCell ref="J9:K9"/>
    <mergeCell ref="J10:K10"/>
    <mergeCell ref="J11:K11"/>
    <mergeCell ref="J12:K12"/>
    <mergeCell ref="J13:K13"/>
    <mergeCell ref="J26:K26"/>
    <mergeCell ref="J14:K14"/>
    <mergeCell ref="J15:K15"/>
    <mergeCell ref="J16:K16"/>
    <mergeCell ref="J17:K17"/>
    <mergeCell ref="J18:K18"/>
    <mergeCell ref="J19:K19"/>
    <mergeCell ref="A28:G28"/>
    <mergeCell ref="J25:K25"/>
  </mergeCells>
  <dataValidations count="3">
    <dataValidation type="list" allowBlank="1" showInputMessage="1" showErrorMessage="1" sqref="C8:C27">
      <formula1>"Dlhodobý hmotný majetok, Dlhodobý nehmotný majetok"</formula1>
    </dataValidation>
    <dataValidation type="list" allowBlank="1" showInputMessage="1" showErrorMessage="1" sqref="I8:I27">
      <formula1>"Prieskum trhu, Odborný posudok, Rozpočet potvrdený oprávnenou osobou / ocenený výkaz výmer oprávnenou osobou, Verejné obstarávanie"</formula1>
    </dataValidation>
    <dataValidation type="list" allowBlank="1" showInputMessage="1" showErrorMessage="1" sqref="D8:D27">
      <formula1>"Softvér, Oceniteľné práva, Stavby, Samostatné hnuteľné veci a súbory hnuteľných vecí"</formula1>
    </dataValidation>
  </dataValidations>
  <pageMargins left="0.7" right="0.7" top="0.75" bottom="0.75" header="0.3" footer="0.3"/>
  <pageSetup paperSize="9" scale="51"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D81C5F85-97CB-4EAB-97A6-F1E7C1CAA9BB}">
            <xm:f>$H$27&gt;'A. Ziadatel - Projekt'!$I$36*0.1</xm:f>
            <x14:dxf>
              <fill>
                <patternFill>
                  <bgColor rgb="FFFF0000"/>
                </patternFill>
              </fill>
            </x14:dxf>
          </x14:cfRule>
          <xm:sqref>H27</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F0"/>
    <pageSetUpPr fitToPage="1"/>
  </sheetPr>
  <dimension ref="A1:I36"/>
  <sheetViews>
    <sheetView tabSelected="1" view="pageBreakPreview" zoomScale="60" zoomScaleNormal="110" workbookViewId="0">
      <selection activeCell="A3" sqref="A3:I3"/>
    </sheetView>
  </sheetViews>
  <sheetFormatPr defaultColWidth="9.140625" defaultRowHeight="15" x14ac:dyDescent="0.25"/>
  <cols>
    <col min="1" max="1" width="15.42578125" style="31" customWidth="1"/>
    <col min="2" max="2" width="27.85546875" style="31" customWidth="1"/>
    <col min="3" max="3" width="43.140625" style="31" customWidth="1"/>
    <col min="4" max="4" width="8" style="31" customWidth="1"/>
    <col min="5" max="5" width="9.42578125" style="31" customWidth="1"/>
    <col min="6" max="6" width="10.140625" style="31" customWidth="1"/>
    <col min="7" max="7" width="38.42578125" style="37" customWidth="1"/>
    <col min="8" max="8" width="19.140625" style="31" customWidth="1"/>
    <col min="9" max="9" width="99.85546875" style="31" customWidth="1"/>
    <col min="10" max="16384" width="9.140625" style="31"/>
  </cols>
  <sheetData>
    <row r="1" spans="1:9" ht="96" customHeight="1" x14ac:dyDescent="0.25"/>
    <row r="2" spans="1:9" ht="23.85" customHeight="1" x14ac:dyDescent="0.25">
      <c r="A2" s="249" t="s">
        <v>79</v>
      </c>
      <c r="B2" s="249"/>
      <c r="C2" s="249"/>
      <c r="D2" s="249"/>
      <c r="E2" s="249"/>
      <c r="F2" s="249"/>
      <c r="G2" s="249"/>
      <c r="H2" s="249"/>
      <c r="I2" s="249"/>
    </row>
    <row r="3" spans="1:9" ht="270.75" customHeight="1" x14ac:dyDescent="0.25">
      <c r="A3" s="250" t="s">
        <v>456</v>
      </c>
      <c r="B3" s="251"/>
      <c r="C3" s="251"/>
      <c r="D3" s="251"/>
      <c r="E3" s="251"/>
      <c r="F3" s="251"/>
      <c r="G3" s="251"/>
      <c r="H3" s="251"/>
      <c r="I3" s="251"/>
    </row>
    <row r="4" spans="1:9" ht="17.100000000000001" customHeight="1" x14ac:dyDescent="0.25">
      <c r="A4" s="252" t="s">
        <v>63</v>
      </c>
      <c r="B4" s="252"/>
      <c r="C4" s="253" t="str">
        <f>IF('A. Ziadatel - Projekt'!$D$7="","",'A. Ziadatel - Projekt'!$D$7)</f>
        <v/>
      </c>
      <c r="D4" s="253"/>
      <c r="E4" s="253"/>
      <c r="F4" s="253"/>
      <c r="G4" s="253"/>
      <c r="H4" s="253"/>
      <c r="I4" s="253"/>
    </row>
    <row r="5" spans="1:9" ht="17.100000000000001" customHeight="1" x14ac:dyDescent="0.25">
      <c r="A5" s="252" t="s">
        <v>64</v>
      </c>
      <c r="B5" s="252"/>
      <c r="C5" s="253" t="str">
        <f>IF('A. Ziadatel - Projekt'!$D$18="","",'A. Ziadatel - Projekt'!$D$18)</f>
        <v/>
      </c>
      <c r="D5" s="253"/>
      <c r="E5" s="253"/>
      <c r="F5" s="253"/>
      <c r="G5" s="253"/>
      <c r="H5" s="253"/>
      <c r="I5" s="253"/>
    </row>
    <row r="6" spans="1:9" ht="16.5" customHeight="1" x14ac:dyDescent="0.25">
      <c r="A6" s="75"/>
      <c r="B6" s="75"/>
      <c r="C6" s="75"/>
      <c r="D6" s="75"/>
      <c r="E6" s="75"/>
      <c r="F6" s="75"/>
      <c r="G6" s="75"/>
      <c r="H6" s="75"/>
      <c r="I6" s="75"/>
    </row>
    <row r="7" spans="1:9" ht="36.6" customHeight="1" x14ac:dyDescent="0.25">
      <c r="A7" s="243" t="s">
        <v>80</v>
      </c>
      <c r="B7" s="244"/>
      <c r="C7" s="244"/>
      <c r="D7" s="245"/>
      <c r="E7" s="245"/>
      <c r="F7" s="245"/>
      <c r="G7" s="245"/>
      <c r="H7" s="245"/>
      <c r="I7" s="101" t="s">
        <v>421</v>
      </c>
    </row>
    <row r="8" spans="1:9" ht="33" customHeight="1" x14ac:dyDescent="0.25">
      <c r="A8" s="246"/>
      <c r="B8" s="247"/>
      <c r="C8" s="247"/>
      <c r="D8" s="248"/>
      <c r="E8" s="248"/>
      <c r="F8" s="248"/>
      <c r="G8" s="248"/>
      <c r="H8" s="248"/>
      <c r="I8" s="50"/>
    </row>
    <row r="9" spans="1:9" ht="34.5" customHeight="1" x14ac:dyDescent="0.25">
      <c r="A9" s="231" t="s">
        <v>81</v>
      </c>
      <c r="B9" s="232"/>
      <c r="C9" s="233"/>
      <c r="D9" s="234"/>
      <c r="E9" s="235"/>
      <c r="F9" s="235"/>
      <c r="G9" s="235"/>
      <c r="H9" s="235"/>
      <c r="I9" s="236"/>
    </row>
    <row r="10" spans="1:9" ht="21" customHeight="1" x14ac:dyDescent="0.25">
      <c r="A10" s="231" t="s">
        <v>82</v>
      </c>
      <c r="B10" s="232"/>
      <c r="C10" s="233"/>
      <c r="D10" s="228" t="str">
        <f>IF(OR('E. Kvantifikácia CO2 redukcie '!$E$11="ERROR",'E. Kvantifikácia CO2 redukcie '!$E$11="",$D$9=""),"",'E. Kvantifikácia CO2 redukcie '!$E$11-$D$9)</f>
        <v/>
      </c>
      <c r="E10" s="229"/>
      <c r="F10" s="229"/>
      <c r="G10" s="229"/>
      <c r="H10" s="229"/>
      <c r="I10" s="230"/>
    </row>
    <row r="11" spans="1:9" ht="20.45" customHeight="1" x14ac:dyDescent="0.25">
      <c r="A11" s="231" t="s">
        <v>83</v>
      </c>
      <c r="B11" s="232"/>
      <c r="C11" s="233"/>
      <c r="D11" s="237" t="str">
        <f>IF('E. Kvantifikácia CO2 redukcie '!$E$21="","",'E. Kvantifikácia CO2 redukcie '!$E$21)</f>
        <v/>
      </c>
      <c r="E11" s="238"/>
      <c r="F11" s="238"/>
      <c r="G11" s="238"/>
      <c r="H11" s="238"/>
      <c r="I11" s="239"/>
    </row>
    <row r="12" spans="1:9" ht="15.75" x14ac:dyDescent="0.25">
      <c r="A12" s="72"/>
      <c r="B12" s="72"/>
      <c r="C12" s="73"/>
      <c r="D12" s="74"/>
      <c r="E12" s="74"/>
      <c r="F12" s="74"/>
      <c r="G12" s="74"/>
      <c r="H12" s="74"/>
      <c r="I12" s="74"/>
    </row>
    <row r="13" spans="1:9" ht="16.5" customHeight="1" x14ac:dyDescent="0.25">
      <c r="A13" s="240" t="s">
        <v>84</v>
      </c>
      <c r="B13" s="240"/>
      <c r="C13" s="240"/>
      <c r="D13" s="240"/>
      <c r="E13" s="240"/>
      <c r="F13" s="240"/>
      <c r="G13" s="240"/>
      <c r="H13" s="240"/>
      <c r="I13" s="240"/>
    </row>
    <row r="14" spans="1:9" ht="87" customHeight="1" x14ac:dyDescent="0.25">
      <c r="A14" s="241" t="s">
        <v>475</v>
      </c>
      <c r="B14" s="242"/>
      <c r="C14" s="242"/>
      <c r="D14" s="242"/>
      <c r="E14" s="242"/>
      <c r="F14" s="242"/>
      <c r="G14" s="242"/>
      <c r="H14" s="242"/>
      <c r="I14" s="242"/>
    </row>
    <row r="15" spans="1:9" ht="16.5" customHeight="1" x14ac:dyDescent="0.25">
      <c r="A15" s="75"/>
      <c r="B15" s="75"/>
      <c r="C15" s="75"/>
      <c r="D15" s="75"/>
      <c r="E15" s="75"/>
      <c r="F15" s="75"/>
      <c r="G15" s="75"/>
      <c r="H15" s="75"/>
      <c r="I15" s="75"/>
    </row>
    <row r="16" spans="1:9" ht="16.5" customHeight="1" x14ac:dyDescent="0.25">
      <c r="A16" s="75"/>
      <c r="B16" s="75"/>
      <c r="C16" s="75"/>
      <c r="D16" s="75"/>
      <c r="E16" s="75"/>
      <c r="F16" s="75"/>
      <c r="G16" s="75"/>
      <c r="H16" s="75"/>
      <c r="I16" s="75"/>
    </row>
    <row r="17" spans="2:9" ht="16.5" customHeight="1" x14ac:dyDescent="0.25">
      <c r="G17" s="31"/>
    </row>
    <row r="18" spans="2:9" ht="91.5" customHeight="1" x14ac:dyDescent="0.25">
      <c r="G18" s="31"/>
    </row>
    <row r="19" spans="2:9" ht="15.6" customHeight="1" x14ac:dyDescent="0.25">
      <c r="G19" s="31"/>
    </row>
    <row r="20" spans="2:9" ht="17.100000000000001" customHeight="1" x14ac:dyDescent="0.25">
      <c r="G20" s="31"/>
    </row>
    <row r="21" spans="2:9" ht="31.5" customHeight="1" x14ac:dyDescent="0.25">
      <c r="D21" s="76"/>
      <c r="E21" s="76"/>
      <c r="F21" s="76"/>
      <c r="G21" s="77"/>
      <c r="H21" s="227"/>
      <c r="I21" s="227"/>
    </row>
    <row r="22" spans="2:9" ht="15.75" customHeight="1" x14ac:dyDescent="0.25">
      <c r="B22" s="32"/>
      <c r="C22" s="32"/>
      <c r="D22" s="32"/>
      <c r="E22" s="32"/>
      <c r="F22" s="32"/>
      <c r="G22" s="32"/>
      <c r="H22" s="32"/>
      <c r="I22" s="32"/>
    </row>
    <row r="23" spans="2:9" ht="15" customHeight="1" x14ac:dyDescent="0.25">
      <c r="B23" s="34"/>
      <c r="C23" s="34"/>
      <c r="D23" s="34"/>
      <c r="E23" s="34"/>
      <c r="F23" s="34"/>
      <c r="G23" s="34"/>
      <c r="H23" s="34"/>
      <c r="I23" s="34"/>
    </row>
    <row r="24" spans="2:9" ht="15" customHeight="1" x14ac:dyDescent="0.25">
      <c r="B24" s="34"/>
      <c r="C24" s="34"/>
      <c r="D24" s="34"/>
      <c r="E24" s="34"/>
      <c r="F24" s="34"/>
      <c r="G24" s="34"/>
      <c r="H24" s="34"/>
      <c r="I24" s="34"/>
    </row>
    <row r="25" spans="2:9" ht="15" customHeight="1" x14ac:dyDescent="0.25">
      <c r="B25" s="34"/>
      <c r="C25" s="34"/>
      <c r="D25" s="34"/>
      <c r="E25" s="34"/>
      <c r="F25" s="34"/>
      <c r="G25" s="34"/>
      <c r="H25" s="34"/>
      <c r="I25" s="34"/>
    </row>
    <row r="26" spans="2:9" ht="15" customHeight="1" x14ac:dyDescent="0.25">
      <c r="B26" s="34"/>
      <c r="C26" s="34"/>
      <c r="D26" s="34"/>
      <c r="E26" s="34"/>
      <c r="F26" s="34"/>
      <c r="G26" s="34"/>
      <c r="H26" s="34"/>
      <c r="I26" s="34"/>
    </row>
    <row r="27" spans="2:9" ht="15" customHeight="1" x14ac:dyDescent="0.25">
      <c r="B27" s="34"/>
      <c r="C27" s="34"/>
      <c r="D27" s="34"/>
      <c r="E27" s="34"/>
      <c r="F27" s="34"/>
      <c r="G27" s="34"/>
      <c r="H27" s="34"/>
      <c r="I27" s="34"/>
    </row>
    <row r="28" spans="2:9" ht="15" customHeight="1" x14ac:dyDescent="0.25">
      <c r="B28" s="34"/>
      <c r="C28" s="34"/>
      <c r="D28" s="34"/>
      <c r="E28" s="34"/>
      <c r="F28" s="34"/>
      <c r="G28" s="34"/>
      <c r="H28" s="34"/>
      <c r="I28" s="34"/>
    </row>
    <row r="29" spans="2:9" ht="15" customHeight="1" x14ac:dyDescent="0.25">
      <c r="B29" s="34"/>
      <c r="C29" s="34"/>
      <c r="D29" s="34"/>
      <c r="E29" s="34"/>
      <c r="F29" s="34"/>
      <c r="G29" s="34"/>
      <c r="H29" s="34"/>
      <c r="I29" s="34"/>
    </row>
    <row r="30" spans="2:9" ht="15" customHeight="1" x14ac:dyDescent="0.25">
      <c r="C30" s="34"/>
      <c r="D30" s="34"/>
      <c r="E30" s="34"/>
      <c r="F30" s="34"/>
      <c r="G30" s="35"/>
      <c r="H30" s="34"/>
      <c r="I30" s="34"/>
    </row>
    <row r="31" spans="2:9" ht="15" customHeight="1" x14ac:dyDescent="0.25">
      <c r="B31" s="36"/>
      <c r="C31" s="34"/>
      <c r="D31" s="34"/>
      <c r="E31" s="34"/>
      <c r="F31" s="34"/>
      <c r="G31" s="35"/>
      <c r="H31" s="34"/>
      <c r="I31" s="34"/>
    </row>
    <row r="33" spans="2:2" ht="23.25" customHeight="1" x14ac:dyDescent="0.25"/>
    <row r="34" spans="2:2" ht="12.75" customHeight="1" x14ac:dyDescent="0.25">
      <c r="B34" s="31" t="s">
        <v>75</v>
      </c>
    </row>
    <row r="35" spans="2:2" ht="12" customHeight="1" x14ac:dyDescent="0.25">
      <c r="B35" s="31" t="s">
        <v>76</v>
      </c>
    </row>
    <row r="36" spans="2:2" x14ac:dyDescent="0.25">
      <c r="B36" s="31" t="s">
        <v>77</v>
      </c>
    </row>
  </sheetData>
  <mergeCells count="17">
    <mergeCell ref="A7:H7"/>
    <mergeCell ref="A8:H8"/>
    <mergeCell ref="A2:I2"/>
    <mergeCell ref="A3:I3"/>
    <mergeCell ref="A4:B4"/>
    <mergeCell ref="C4:I4"/>
    <mergeCell ref="A5:B5"/>
    <mergeCell ref="C5:I5"/>
    <mergeCell ref="H21:I21"/>
    <mergeCell ref="D10:I10"/>
    <mergeCell ref="A10:C10"/>
    <mergeCell ref="D9:I9"/>
    <mergeCell ref="A9:C9"/>
    <mergeCell ref="A11:C11"/>
    <mergeCell ref="D11:I11"/>
    <mergeCell ref="A13:I13"/>
    <mergeCell ref="A14:I14"/>
  </mergeCells>
  <pageMargins left="0.7" right="0.7" top="0.75" bottom="0.75" header="0.3" footer="0.3"/>
  <pageSetup paperSize="9" scale="44"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8" tint="-0.499984740745262"/>
  </sheetPr>
  <dimension ref="A1:J57"/>
  <sheetViews>
    <sheetView view="pageBreakPreview" zoomScale="60" zoomScaleNormal="110" workbookViewId="0">
      <selection activeCell="A29" sqref="A29:I29"/>
    </sheetView>
  </sheetViews>
  <sheetFormatPr defaultColWidth="9.140625" defaultRowHeight="15" x14ac:dyDescent="0.25"/>
  <cols>
    <col min="1" max="1" width="15.42578125" style="31" customWidth="1"/>
    <col min="2" max="2" width="27.85546875" style="31" customWidth="1"/>
    <col min="3" max="3" width="23.42578125" style="31" customWidth="1"/>
    <col min="4" max="4" width="8" style="31" customWidth="1"/>
    <col min="5" max="5" width="71.140625" style="31" customWidth="1"/>
    <col min="6" max="6" width="13.85546875" style="31" customWidth="1"/>
    <col min="7" max="7" width="11.85546875" style="37" customWidth="1"/>
    <col min="8" max="8" width="14" style="31" customWidth="1"/>
    <col min="9" max="9" width="18" style="31" customWidth="1"/>
    <col min="10" max="16384" width="9.140625" style="31"/>
  </cols>
  <sheetData>
    <row r="1" spans="1:10" ht="134.25" customHeight="1" x14ac:dyDescent="0.25"/>
    <row r="2" spans="1:10" ht="55.5" customHeight="1" x14ac:dyDescent="0.25">
      <c r="A2" s="249" t="s">
        <v>85</v>
      </c>
      <c r="B2" s="249"/>
      <c r="C2" s="249"/>
      <c r="D2" s="249"/>
      <c r="E2" s="249"/>
      <c r="F2" s="249"/>
      <c r="G2" s="249"/>
      <c r="H2" s="249"/>
      <c r="I2" s="249"/>
    </row>
    <row r="3" spans="1:10" ht="409.5" customHeight="1" x14ac:dyDescent="0.25">
      <c r="A3" s="287" t="s">
        <v>457</v>
      </c>
      <c r="B3" s="287"/>
      <c r="C3" s="287"/>
      <c r="D3" s="287"/>
      <c r="E3" s="287"/>
      <c r="F3" s="287"/>
      <c r="G3" s="287"/>
      <c r="H3" s="287"/>
      <c r="I3" s="287"/>
    </row>
    <row r="4" spans="1:10" ht="17.100000000000001" customHeight="1" x14ac:dyDescent="0.25">
      <c r="A4" s="255" t="s">
        <v>63</v>
      </c>
      <c r="B4" s="255"/>
      <c r="C4" s="253" t="str">
        <f>IF('A. Ziadatel - Projekt'!D7="","",'A. Ziadatel - Projekt'!D7)</f>
        <v/>
      </c>
      <c r="D4" s="253"/>
      <c r="E4" s="253"/>
      <c r="F4" s="253"/>
      <c r="G4" s="253"/>
      <c r="H4" s="253"/>
      <c r="I4" s="253"/>
    </row>
    <row r="5" spans="1:10" ht="17.100000000000001" customHeight="1" x14ac:dyDescent="0.25">
      <c r="A5" s="255" t="s">
        <v>64</v>
      </c>
      <c r="B5" s="255"/>
      <c r="C5" s="253" t="str">
        <f>IF('A. Ziadatel - Projekt'!D18="","",'A. Ziadatel - Projekt'!D18)</f>
        <v/>
      </c>
      <c r="D5" s="253"/>
      <c r="E5" s="253"/>
      <c r="F5" s="253"/>
      <c r="G5" s="253"/>
      <c r="H5" s="253"/>
      <c r="I5" s="253"/>
    </row>
    <row r="6" spans="1:10" ht="54" customHeight="1" x14ac:dyDescent="0.25">
      <c r="A6" s="255" t="s">
        <v>86</v>
      </c>
      <c r="B6" s="255"/>
      <c r="C6" s="254" t="s">
        <v>87</v>
      </c>
      <c r="D6" s="254"/>
      <c r="E6" s="254"/>
      <c r="F6" s="254"/>
      <c r="G6" s="254"/>
      <c r="H6" s="254"/>
      <c r="I6" s="254"/>
    </row>
    <row r="7" spans="1:10" ht="50.45" customHeight="1" x14ac:dyDescent="0.25">
      <c r="A7" s="255" t="s">
        <v>88</v>
      </c>
      <c r="B7" s="255"/>
      <c r="C7" s="254" t="s">
        <v>118</v>
      </c>
      <c r="D7" s="254"/>
      <c r="E7" s="254"/>
      <c r="F7" s="254"/>
      <c r="G7" s="254"/>
      <c r="H7" s="254"/>
      <c r="I7" s="254"/>
    </row>
    <row r="8" spans="1:10" ht="17.45" customHeight="1" x14ac:dyDescent="0.25">
      <c r="A8" s="75"/>
      <c r="B8" s="75"/>
      <c r="C8" s="75"/>
      <c r="D8" s="75"/>
      <c r="E8" s="75"/>
      <c r="F8" s="75"/>
      <c r="G8" s="75"/>
      <c r="H8" s="75"/>
      <c r="I8" s="75"/>
    </row>
    <row r="9" spans="1:10" ht="16.5" customHeight="1" x14ac:dyDescent="0.25">
      <c r="A9" s="275" t="s">
        <v>89</v>
      </c>
      <c r="B9" s="276"/>
      <c r="C9" s="276"/>
      <c r="D9" s="276"/>
      <c r="E9" s="276"/>
      <c r="F9" s="276"/>
      <c r="G9" s="277"/>
      <c r="H9" s="273">
        <v>0</v>
      </c>
      <c r="I9" s="274"/>
      <c r="J9" s="62"/>
    </row>
    <row r="10" spans="1:10" ht="35.1" customHeight="1" x14ac:dyDescent="0.25">
      <c r="A10" s="278" t="s">
        <v>90</v>
      </c>
      <c r="B10" s="278"/>
      <c r="C10" s="278"/>
      <c r="D10" s="278"/>
      <c r="E10" s="278"/>
      <c r="F10" s="278"/>
      <c r="G10" s="278"/>
      <c r="H10" s="279" t="s">
        <v>418</v>
      </c>
      <c r="I10" s="279"/>
      <c r="J10" s="36"/>
    </row>
    <row r="11" spans="1:10" ht="35.1" customHeight="1" x14ac:dyDescent="0.25">
      <c r="A11" s="280" t="str">
        <f>IF(H10='Ciselniky '!A132,"Bližší popis spôsobu stanovenia výšky výdavku","")</f>
        <v/>
      </c>
      <c r="B11" s="280"/>
      <c r="C11" s="280"/>
      <c r="D11" s="280"/>
      <c r="E11" s="280"/>
      <c r="F11" s="280"/>
      <c r="G11" s="280"/>
      <c r="H11" s="281"/>
      <c r="I11" s="281"/>
      <c r="J11" s="62"/>
    </row>
    <row r="12" spans="1:10" ht="16.5" customHeight="1" x14ac:dyDescent="0.25">
      <c r="A12" s="75"/>
      <c r="B12" s="75"/>
      <c r="C12" s="75"/>
      <c r="D12" s="75"/>
      <c r="E12" s="75"/>
      <c r="F12" s="75"/>
      <c r="G12" s="75"/>
      <c r="H12" s="75"/>
      <c r="I12" s="75"/>
    </row>
    <row r="13" spans="1:10" ht="16.5" customHeight="1" x14ac:dyDescent="0.25">
      <c r="A13" s="240" t="s">
        <v>92</v>
      </c>
      <c r="B13" s="240"/>
      <c r="C13" s="240"/>
      <c r="D13" s="240"/>
      <c r="E13" s="240"/>
      <c r="F13" s="240"/>
      <c r="G13" s="240"/>
      <c r="H13" s="240"/>
      <c r="I13" s="240"/>
    </row>
    <row r="14" spans="1:10" ht="69.599999999999994" customHeight="1" x14ac:dyDescent="0.25">
      <c r="A14" s="265" t="s">
        <v>426</v>
      </c>
      <c r="B14" s="266"/>
      <c r="C14" s="266"/>
      <c r="D14" s="266"/>
      <c r="E14" s="266"/>
      <c r="F14" s="267"/>
      <c r="G14" s="262"/>
      <c r="H14" s="263"/>
      <c r="I14" s="264"/>
    </row>
    <row r="15" spans="1:10" ht="25.35" customHeight="1" x14ac:dyDescent="0.25">
      <c r="A15" s="268" t="s">
        <v>93</v>
      </c>
      <c r="B15" s="268"/>
      <c r="C15" s="268"/>
      <c r="D15" s="268"/>
      <c r="E15" s="268"/>
      <c r="F15" s="269"/>
      <c r="G15" s="284" t="s">
        <v>94</v>
      </c>
      <c r="H15" s="285"/>
      <c r="I15" s="286"/>
    </row>
    <row r="16" spans="1:10" ht="16.5" customHeight="1" x14ac:dyDescent="0.25">
      <c r="A16" s="170" t="s">
        <v>95</v>
      </c>
      <c r="B16" s="170"/>
      <c r="C16" s="170"/>
      <c r="D16" s="170"/>
      <c r="E16" s="170"/>
      <c r="F16" s="170"/>
      <c r="G16" s="170"/>
      <c r="H16" s="170"/>
      <c r="I16" s="170"/>
    </row>
    <row r="17" spans="1:9" ht="41.45" customHeight="1" x14ac:dyDescent="0.25">
      <c r="A17" s="170" t="s">
        <v>96</v>
      </c>
      <c r="B17" s="170"/>
      <c r="C17" s="170"/>
      <c r="D17" s="170"/>
      <c r="E17" s="170"/>
      <c r="F17" s="170"/>
      <c r="G17" s="170"/>
      <c r="H17" s="170"/>
      <c r="I17" s="170"/>
    </row>
    <row r="18" spans="1:9" ht="73.5" customHeight="1" x14ac:dyDescent="0.25">
      <c r="A18" s="170" t="s">
        <v>97</v>
      </c>
      <c r="B18" s="170"/>
      <c r="C18" s="170"/>
      <c r="D18" s="170"/>
      <c r="E18" s="170"/>
      <c r="F18" s="170"/>
      <c r="G18" s="170"/>
      <c r="H18" s="170"/>
      <c r="I18" s="170"/>
    </row>
    <row r="19" spans="1:9" ht="96.75" customHeight="1" x14ac:dyDescent="0.25">
      <c r="A19" s="170" t="s">
        <v>442</v>
      </c>
      <c r="B19" s="170"/>
      <c r="C19" s="170"/>
      <c r="D19" s="170"/>
      <c r="E19" s="170"/>
      <c r="F19" s="170"/>
      <c r="G19" s="170"/>
      <c r="H19" s="170"/>
      <c r="I19" s="170"/>
    </row>
    <row r="20" spans="1:9" ht="31.5" customHeight="1" x14ac:dyDescent="0.25">
      <c r="A20" s="170" t="s">
        <v>98</v>
      </c>
      <c r="B20" s="170"/>
      <c r="C20" s="170"/>
      <c r="D20" s="170"/>
      <c r="E20" s="170"/>
      <c r="F20" s="170"/>
      <c r="G20" s="170"/>
      <c r="H20" s="170"/>
      <c r="I20" s="170"/>
    </row>
    <row r="21" spans="1:9" ht="29.1" customHeight="1" x14ac:dyDescent="0.25">
      <c r="A21" s="170" t="s">
        <v>99</v>
      </c>
      <c r="B21" s="170"/>
      <c r="C21" s="170"/>
      <c r="D21" s="170"/>
      <c r="E21" s="170"/>
      <c r="F21" s="170"/>
      <c r="G21" s="170"/>
      <c r="H21" s="170"/>
      <c r="I21" s="170"/>
    </row>
    <row r="22" spans="1:9" ht="19.5" customHeight="1" x14ac:dyDescent="0.25">
      <c r="A22" s="282" t="s">
        <v>100</v>
      </c>
      <c r="B22" s="282"/>
      <c r="C22" s="282"/>
      <c r="D22" s="282"/>
      <c r="E22" s="282"/>
      <c r="F22" s="282"/>
      <c r="G22" s="170"/>
      <c r="H22" s="170"/>
      <c r="I22" s="170"/>
    </row>
    <row r="23" spans="1:9" ht="16.5" customHeight="1" x14ac:dyDescent="0.25">
      <c r="A23" s="256"/>
      <c r="B23" s="256"/>
      <c r="C23" s="256"/>
      <c r="D23" s="256"/>
      <c r="E23" s="256"/>
      <c r="F23" s="256"/>
      <c r="G23" s="257"/>
      <c r="H23" s="257"/>
      <c r="I23" s="258"/>
    </row>
    <row r="24" spans="1:9" ht="16.5" customHeight="1" x14ac:dyDescent="0.25">
      <c r="A24" s="260" t="s">
        <v>101</v>
      </c>
      <c r="B24" s="260"/>
      <c r="C24" s="260"/>
      <c r="D24" s="260"/>
      <c r="E24" s="260"/>
      <c r="F24" s="260"/>
      <c r="G24" s="260"/>
      <c r="H24" s="260"/>
      <c r="I24" s="261"/>
    </row>
    <row r="25" spans="1:9" ht="16.5" customHeight="1" x14ac:dyDescent="0.25">
      <c r="A25" s="259" t="s">
        <v>102</v>
      </c>
      <c r="B25" s="260"/>
      <c r="C25" s="260"/>
      <c r="D25" s="260"/>
      <c r="E25" s="260"/>
      <c r="F25" s="260"/>
      <c r="G25" s="260"/>
      <c r="H25" s="260"/>
      <c r="I25" s="261"/>
    </row>
    <row r="26" spans="1:9" ht="16.5" customHeight="1" x14ac:dyDescent="0.25">
      <c r="A26" s="270" t="s">
        <v>103</v>
      </c>
      <c r="B26" s="271"/>
      <c r="C26" s="271"/>
      <c r="D26" s="271"/>
      <c r="E26" s="271"/>
      <c r="F26" s="271"/>
      <c r="G26" s="271"/>
      <c r="H26" s="271"/>
      <c r="I26" s="272"/>
    </row>
    <row r="27" spans="1:9" ht="16.5" customHeight="1" x14ac:dyDescent="0.25">
      <c r="A27" s="290" t="s">
        <v>104</v>
      </c>
      <c r="B27" s="290"/>
      <c r="C27" s="290"/>
      <c r="D27" s="290"/>
      <c r="E27" s="290"/>
      <c r="F27" s="290"/>
      <c r="G27" s="290"/>
      <c r="H27" s="290"/>
      <c r="I27" s="291"/>
    </row>
    <row r="28" spans="1:9" ht="16.5" customHeight="1" x14ac:dyDescent="0.25">
      <c r="A28" s="293" t="s">
        <v>105</v>
      </c>
      <c r="B28" s="293"/>
      <c r="C28" s="293"/>
      <c r="D28" s="293"/>
      <c r="E28" s="293"/>
      <c r="F28" s="293"/>
      <c r="G28" s="293"/>
      <c r="H28" s="293"/>
      <c r="I28" s="294"/>
    </row>
    <row r="29" spans="1:9" ht="16.5" customHeight="1" x14ac:dyDescent="0.25">
      <c r="A29" s="270" t="s">
        <v>106</v>
      </c>
      <c r="B29" s="270"/>
      <c r="C29" s="270"/>
      <c r="D29" s="270"/>
      <c r="E29" s="270"/>
      <c r="F29" s="270"/>
      <c r="G29" s="270"/>
      <c r="H29" s="270"/>
      <c r="I29" s="292"/>
    </row>
    <row r="30" spans="1:9" ht="16.5" customHeight="1" x14ac:dyDescent="0.25">
      <c r="A30" s="79"/>
      <c r="B30" s="79"/>
      <c r="C30" s="79"/>
      <c r="D30" s="79"/>
      <c r="E30" s="79"/>
      <c r="F30" s="79"/>
      <c r="G30" s="79"/>
      <c r="H30" s="79"/>
      <c r="I30" s="79"/>
    </row>
    <row r="31" spans="1:9" ht="16.5" customHeight="1" x14ac:dyDescent="0.25">
      <c r="A31" s="288" t="str">
        <f>IF(OR($C$7="",$C$7="Nie"),"","Opis referenčnej investície na dosiahnutie súladu s Normami Únie ")</f>
        <v/>
      </c>
      <c r="B31" s="288"/>
      <c r="C31" s="288"/>
      <c r="D31" s="288"/>
      <c r="E31" s="288"/>
      <c r="F31" s="288"/>
      <c r="G31" s="288"/>
      <c r="H31" s="288"/>
      <c r="I31" s="288"/>
    </row>
    <row r="32" spans="1:9" ht="402.6" customHeight="1" x14ac:dyDescent="0.25">
      <c r="A32" s="289" t="str">
        <f>IF(OR($C$7="",$C$7="Nie"),"",'Ciselniky '!$A$133)</f>
        <v/>
      </c>
      <c r="B32" s="289"/>
      <c r="C32" s="289"/>
      <c r="D32" s="289"/>
      <c r="E32" s="289"/>
      <c r="F32" s="289"/>
      <c r="G32" s="289"/>
      <c r="H32" s="289"/>
      <c r="I32" s="289"/>
    </row>
    <row r="33" spans="1:9" ht="118.35" customHeight="1" x14ac:dyDescent="0.25">
      <c r="A33" s="283"/>
      <c r="B33" s="283"/>
      <c r="C33" s="283"/>
      <c r="D33" s="283"/>
      <c r="E33" s="283"/>
      <c r="F33" s="283"/>
      <c r="G33" s="283"/>
      <c r="H33" s="283"/>
      <c r="I33" s="283"/>
    </row>
    <row r="34" spans="1:9" ht="15.75" customHeight="1" x14ac:dyDescent="0.25">
      <c r="G34" s="31"/>
      <c r="I34" s="3"/>
    </row>
    <row r="35" spans="1:9" ht="15.75" x14ac:dyDescent="0.25">
      <c r="A35" s="72"/>
      <c r="B35" s="72"/>
      <c r="C35" s="73"/>
      <c r="D35" s="74"/>
      <c r="E35" s="74"/>
      <c r="F35" s="74"/>
      <c r="G35" s="74"/>
      <c r="H35" s="74"/>
      <c r="I35" s="74"/>
    </row>
    <row r="36" spans="1:9" ht="16.5" customHeight="1" x14ac:dyDescent="0.25">
      <c r="A36" s="75"/>
      <c r="B36" s="75"/>
      <c r="C36" s="75"/>
      <c r="D36" s="75"/>
      <c r="E36" s="75"/>
      <c r="F36" s="75"/>
      <c r="G36" s="75"/>
      <c r="H36" s="75"/>
      <c r="I36" s="75"/>
    </row>
    <row r="37" spans="1:9" ht="16.5" customHeight="1" x14ac:dyDescent="0.25">
      <c r="A37" s="75"/>
      <c r="B37" s="75"/>
      <c r="C37" s="75"/>
      <c r="D37" s="75"/>
      <c r="E37" s="75"/>
      <c r="F37" s="75"/>
      <c r="G37" s="75"/>
      <c r="H37" s="75"/>
      <c r="I37" s="75"/>
    </row>
    <row r="38" spans="1:9" ht="16.5" customHeight="1" x14ac:dyDescent="0.25">
      <c r="G38" s="31"/>
    </row>
    <row r="39" spans="1:9" ht="91.5" customHeight="1" x14ac:dyDescent="0.25">
      <c r="G39" s="31"/>
    </row>
    <row r="40" spans="1:9" ht="15.6" customHeight="1" x14ac:dyDescent="0.25">
      <c r="G40" s="31"/>
    </row>
    <row r="41" spans="1:9" ht="17.100000000000001" customHeight="1" x14ac:dyDescent="0.25">
      <c r="G41" s="31"/>
    </row>
    <row r="42" spans="1:9" ht="31.5" customHeight="1" x14ac:dyDescent="0.25">
      <c r="D42" s="76"/>
      <c r="E42" s="76"/>
      <c r="F42" s="76"/>
      <c r="G42" s="77"/>
      <c r="H42" s="227"/>
      <c r="I42" s="227"/>
    </row>
    <row r="43" spans="1:9" ht="15.75" customHeight="1" x14ac:dyDescent="0.25">
      <c r="B43" s="32"/>
      <c r="C43" s="32"/>
      <c r="D43" s="32"/>
      <c r="E43" s="32"/>
      <c r="F43" s="32"/>
      <c r="G43" s="32"/>
      <c r="H43" s="32"/>
      <c r="I43" s="32"/>
    </row>
    <row r="44" spans="1:9" ht="15" customHeight="1" x14ac:dyDescent="0.25">
      <c r="B44" s="34"/>
      <c r="C44" s="34"/>
      <c r="D44" s="34"/>
      <c r="E44" s="34"/>
      <c r="F44" s="34"/>
      <c r="G44" s="34"/>
      <c r="H44" s="34"/>
      <c r="I44" s="34"/>
    </row>
    <row r="45" spans="1:9" ht="15" customHeight="1" x14ac:dyDescent="0.25">
      <c r="B45" s="34"/>
      <c r="C45" s="34"/>
      <c r="D45" s="34"/>
      <c r="E45" s="34"/>
      <c r="F45" s="34"/>
      <c r="G45" s="34"/>
      <c r="H45" s="34"/>
      <c r="I45" s="34"/>
    </row>
    <row r="46" spans="1:9" ht="15" customHeight="1" x14ac:dyDescent="0.25">
      <c r="B46" s="34"/>
      <c r="C46" s="34"/>
      <c r="D46" s="34"/>
      <c r="E46" s="34"/>
      <c r="F46" s="34"/>
      <c r="G46" s="34"/>
      <c r="H46" s="34"/>
      <c r="I46" s="34"/>
    </row>
    <row r="47" spans="1:9" ht="15" customHeight="1" x14ac:dyDescent="0.25">
      <c r="B47" s="34"/>
      <c r="C47" s="34"/>
      <c r="D47" s="34"/>
      <c r="E47" s="34"/>
      <c r="F47" s="34"/>
      <c r="G47" s="34"/>
      <c r="H47" s="34"/>
      <c r="I47" s="34"/>
    </row>
    <row r="48" spans="1:9" ht="15" customHeight="1" x14ac:dyDescent="0.25">
      <c r="B48" s="34"/>
      <c r="C48" s="34"/>
      <c r="D48" s="34"/>
      <c r="E48" s="34"/>
      <c r="F48" s="34"/>
      <c r="G48" s="34"/>
      <c r="H48" s="34"/>
      <c r="I48" s="34"/>
    </row>
    <row r="49" spans="2:9" ht="15" customHeight="1" x14ac:dyDescent="0.25">
      <c r="B49" s="34"/>
      <c r="C49" s="34"/>
      <c r="D49" s="34"/>
      <c r="E49" s="34"/>
      <c r="F49" s="34"/>
      <c r="G49" s="34"/>
      <c r="H49" s="34"/>
      <c r="I49" s="34"/>
    </row>
    <row r="50" spans="2:9" ht="15" customHeight="1" x14ac:dyDescent="0.25">
      <c r="B50" s="34"/>
      <c r="C50" s="34"/>
      <c r="D50" s="34"/>
      <c r="E50" s="34"/>
      <c r="F50" s="34"/>
      <c r="G50" s="34"/>
      <c r="H50" s="34"/>
      <c r="I50" s="34"/>
    </row>
    <row r="51" spans="2:9" ht="15" customHeight="1" x14ac:dyDescent="0.25">
      <c r="C51" s="34"/>
      <c r="D51" s="34"/>
      <c r="E51" s="34"/>
      <c r="F51" s="34"/>
      <c r="G51" s="35"/>
      <c r="H51" s="34"/>
      <c r="I51" s="34"/>
    </row>
    <row r="52" spans="2:9" ht="15" customHeight="1" x14ac:dyDescent="0.25">
      <c r="B52" s="36"/>
      <c r="C52" s="34"/>
      <c r="D52" s="34"/>
      <c r="E52" s="34"/>
      <c r="F52" s="34"/>
      <c r="G52" s="35"/>
      <c r="H52" s="34"/>
      <c r="I52" s="34"/>
    </row>
    <row r="55" spans="2:9" hidden="1" x14ac:dyDescent="0.25">
      <c r="B55" s="31" t="s">
        <v>75</v>
      </c>
    </row>
    <row r="56" spans="2:9" hidden="1" x14ac:dyDescent="0.25">
      <c r="B56" s="31" t="s">
        <v>76</v>
      </c>
    </row>
    <row r="57" spans="2:9" hidden="1" x14ac:dyDescent="0.25">
      <c r="B57" s="31" t="s">
        <v>77</v>
      </c>
    </row>
  </sheetData>
  <mergeCells count="46">
    <mergeCell ref="H42:I42"/>
    <mergeCell ref="A33:I33"/>
    <mergeCell ref="G15:I15"/>
    <mergeCell ref="A2:I2"/>
    <mergeCell ref="A3:I3"/>
    <mergeCell ref="A4:B4"/>
    <mergeCell ref="C4:I4"/>
    <mergeCell ref="A5:B5"/>
    <mergeCell ref="C5:I5"/>
    <mergeCell ref="A31:I31"/>
    <mergeCell ref="A32:I32"/>
    <mergeCell ref="A6:B6"/>
    <mergeCell ref="A27:I27"/>
    <mergeCell ref="A29:I29"/>
    <mergeCell ref="A28:I28"/>
    <mergeCell ref="G22:I22"/>
    <mergeCell ref="A26:I26"/>
    <mergeCell ref="A24:I24"/>
    <mergeCell ref="H9:I9"/>
    <mergeCell ref="A9:G9"/>
    <mergeCell ref="A10:G10"/>
    <mergeCell ref="A16:F16"/>
    <mergeCell ref="A19:F19"/>
    <mergeCell ref="H10:I10"/>
    <mergeCell ref="A11:G11"/>
    <mergeCell ref="H11:I11"/>
    <mergeCell ref="A13:I13"/>
    <mergeCell ref="A20:F20"/>
    <mergeCell ref="A21:F21"/>
    <mergeCell ref="A22:F22"/>
    <mergeCell ref="G16:I16"/>
    <mergeCell ref="G17:I17"/>
    <mergeCell ref="C6:I6"/>
    <mergeCell ref="C7:I7"/>
    <mergeCell ref="A7:B7"/>
    <mergeCell ref="A23:I23"/>
    <mergeCell ref="A25:I25"/>
    <mergeCell ref="G14:I14"/>
    <mergeCell ref="G18:I18"/>
    <mergeCell ref="G19:I19"/>
    <mergeCell ref="G20:I20"/>
    <mergeCell ref="G21:I21"/>
    <mergeCell ref="A17:F17"/>
    <mergeCell ref="A18:F18"/>
    <mergeCell ref="A14:F14"/>
    <mergeCell ref="A15:F15"/>
  </mergeCells>
  <conditionalFormatting sqref="A31:I31">
    <cfRule type="containsText" dxfId="28" priority="9" operator="containsText" text=" ">
      <formula>NOT(ISERROR(SEARCH(" ",A31)))</formula>
    </cfRule>
  </conditionalFormatting>
  <conditionalFormatting sqref="A32:I32">
    <cfRule type="containsText" dxfId="27" priority="8" operator="containsText" text=" ">
      <formula>NOT(ISERROR(SEARCH(" ",A32)))</formula>
    </cfRule>
  </conditionalFormatting>
  <conditionalFormatting sqref="H11:I11">
    <cfRule type="expression" dxfId="26" priority="3">
      <formula>$A$11="Bližší popis spôsobu stanovenia výšky výdavku"</formula>
    </cfRule>
  </conditionalFormatting>
  <conditionalFormatting sqref="A11:G11">
    <cfRule type="containsText" dxfId="25" priority="2" operator="containsText" text=" ">
      <formula>NOT(ISERROR(SEARCH(" ",A11)))</formula>
    </cfRule>
  </conditionalFormatting>
  <conditionalFormatting sqref="A33:I33">
    <cfRule type="expression" dxfId="24" priority="1">
      <formula>$A$31="Opis referenčnej investície na dosiahnutie súladu s Normami Únie "</formula>
    </cfRule>
  </conditionalFormatting>
  <dataValidations count="1">
    <dataValidation type="list" allowBlank="1" showInputMessage="1" showErrorMessage="1" sqref="H6:H7 C6:G8 I6:I7">
      <formula1>"Áno, Nie"</formula1>
    </dataValidation>
  </dataValidations>
  <hyperlinks>
    <hyperlink ref="A25" r:id="rId1" display="https://www.slov-lex.sk/pravne-predpisy/prilohy/SK/ZZ/2012/410/20210315_4625483-2.pdf"/>
    <hyperlink ref="A26" r:id="rId2" location="prilohy" display="https://www.slov-lex.sk/pravne-predpisy/SK/ZZ/2013/39/20211101.html#prilohy"/>
    <hyperlink ref="A27" r:id="rId3" display="https://www.slov-lex.sk/pravne-predpisy/SK/ZZ/2010/137/"/>
    <hyperlink ref="A29" r:id="rId4" display="https://bat.enviroportal.sk/public/DatabazaBREF.aspx"/>
    <hyperlink ref="A28" r:id="rId5" display="https://eur-lex.europa.eu/legal-content/SK/TXT/?uri=CELEX:32010L0075"/>
  </hyperlinks>
  <pageMargins left="0.7" right="0.7" top="0.75" bottom="0.75" header="0.3" footer="0.3"/>
  <pageSetup paperSize="9" scale="41" orientation="portrait" r:id="rId6"/>
  <rowBreaks count="1" manualBreakCount="1">
    <brk id="31" max="16383" man="1"/>
  </rowBreaks>
  <drawing r:id="rId7"/>
  <legacyDrawing r:id="rId8"/>
  <extLst>
    <ext xmlns:x14="http://schemas.microsoft.com/office/spreadsheetml/2009/9/main" uri="{CCE6A557-97BC-4b89-ADB6-D9C93CAAB3DF}">
      <x14:dataValidations xmlns:xm="http://schemas.microsoft.com/office/excel/2006/main" count="1">
        <x14:dataValidation type="list" allowBlank="1" showInputMessage="1" showErrorMessage="1">
          <x14:formula1>
            <xm:f>'Ciselniky '!$A$128:$A$132</xm:f>
          </x14:formula1>
          <xm:sqref>H10:I10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6" tint="-0.249977111117893"/>
    <pageSetUpPr fitToPage="1"/>
  </sheetPr>
  <dimension ref="A1:E30"/>
  <sheetViews>
    <sheetView view="pageBreakPreview" topLeftCell="A3" zoomScale="110" zoomScaleNormal="100" zoomScaleSheetLayoutView="110" workbookViewId="0">
      <selection activeCell="D10" sqref="D10"/>
    </sheetView>
  </sheetViews>
  <sheetFormatPr defaultColWidth="8.85546875" defaultRowHeight="15" x14ac:dyDescent="0.25"/>
  <cols>
    <col min="1" max="1" width="40.85546875" style="31" customWidth="1"/>
    <col min="2" max="2" width="8.85546875" style="31"/>
    <col min="3" max="3" width="23.85546875" style="31" customWidth="1"/>
    <col min="4" max="4" width="17.85546875" style="31" customWidth="1"/>
    <col min="5" max="5" width="95.42578125" style="31" customWidth="1"/>
    <col min="6" max="16384" width="8.85546875" style="31"/>
  </cols>
  <sheetData>
    <row r="1" spans="1:5" ht="81" customHeight="1" x14ac:dyDescent="0.25"/>
    <row r="2" spans="1:5" ht="23.25" x14ac:dyDescent="0.25">
      <c r="A2" s="219" t="s">
        <v>107</v>
      </c>
      <c r="B2" s="219"/>
      <c r="C2" s="219"/>
      <c r="D2" s="219"/>
      <c r="E2" s="219"/>
    </row>
    <row r="3" spans="1:5" ht="266.10000000000002" customHeight="1" x14ac:dyDescent="0.25">
      <c r="A3" s="321" t="s">
        <v>476</v>
      </c>
      <c r="B3" s="322"/>
      <c r="C3" s="322"/>
      <c r="D3" s="322"/>
      <c r="E3" s="322"/>
    </row>
    <row r="4" spans="1:5" x14ac:dyDescent="0.25">
      <c r="A4" s="319" t="s">
        <v>108</v>
      </c>
      <c r="B4" s="319" t="s">
        <v>109</v>
      </c>
      <c r="C4" s="323" t="s">
        <v>110</v>
      </c>
      <c r="D4" s="319" t="s">
        <v>111</v>
      </c>
      <c r="E4" s="15" t="s">
        <v>112</v>
      </c>
    </row>
    <row r="5" spans="1:5" ht="29.45" customHeight="1" x14ac:dyDescent="0.25">
      <c r="A5" s="320"/>
      <c r="B5" s="320"/>
      <c r="C5" s="324"/>
      <c r="D5" s="320"/>
      <c r="E5" s="14" t="s">
        <v>113</v>
      </c>
    </row>
    <row r="6" spans="1:5" x14ac:dyDescent="0.25">
      <c r="A6" s="317" t="s">
        <v>114</v>
      </c>
      <c r="B6" s="70"/>
      <c r="C6" s="93" t="s">
        <v>115</v>
      </c>
      <c r="D6" s="41"/>
      <c r="E6" s="42"/>
    </row>
    <row r="7" spans="1:5" x14ac:dyDescent="0.25">
      <c r="A7" s="318"/>
      <c r="B7" s="70" t="s">
        <v>117</v>
      </c>
      <c r="C7" s="67" t="str">
        <f>IF($C$6="n*","n-1",$C$6-1)</f>
        <v>n-1</v>
      </c>
      <c r="D7" s="41"/>
      <c r="E7" s="42"/>
    </row>
    <row r="8" spans="1:5" x14ac:dyDescent="0.25">
      <c r="A8" s="318"/>
      <c r="B8" s="70" t="s">
        <v>117</v>
      </c>
      <c r="C8" s="67" t="str">
        <f>IF($C$6="n*","n-2",$C$6-2)</f>
        <v>n-2</v>
      </c>
      <c r="D8" s="41"/>
      <c r="E8" s="42"/>
    </row>
    <row r="9" spans="1:5" x14ac:dyDescent="0.25">
      <c r="A9" s="318"/>
      <c r="B9" s="70" t="s">
        <v>117</v>
      </c>
      <c r="C9" s="67" t="str">
        <f>IF($C$6="n*","n-3",$C$6-3)</f>
        <v>n-3</v>
      </c>
      <c r="D9" s="41"/>
      <c r="E9" s="42"/>
    </row>
    <row r="10" spans="1:5" x14ac:dyDescent="0.25">
      <c r="A10" s="318"/>
      <c r="B10" s="70" t="s">
        <v>117</v>
      </c>
      <c r="C10" s="67" t="str">
        <f>IF($C$6="n*","n-4",$C$6-4)</f>
        <v>n-4</v>
      </c>
      <c r="D10" s="41"/>
      <c r="E10" s="42"/>
    </row>
    <row r="11" spans="1:5" ht="29.1" customHeight="1" x14ac:dyDescent="0.25">
      <c r="A11" s="314" t="s">
        <v>119</v>
      </c>
      <c r="B11" s="315"/>
      <c r="C11" s="315"/>
      <c r="D11" s="316"/>
      <c r="E11" s="68" t="str" cm="1">
        <f t="array" ref="E11">IF(COUNTIF($D$6:$D$10,"Nie")&gt;1,"ERROR",IF(OR($D$6:$D$10=""),"",SUMIF($D$6:$D$10,"Áno",$E$6:$E$10)/COUNTIF($D$6:$D$10,"Áno")))</f>
        <v/>
      </c>
    </row>
    <row r="12" spans="1:5" x14ac:dyDescent="0.25">
      <c r="B12" s="38"/>
      <c r="C12" s="38"/>
      <c r="D12" s="38"/>
    </row>
    <row r="13" spans="1:5" x14ac:dyDescent="0.25">
      <c r="B13" s="38"/>
      <c r="C13" s="38"/>
      <c r="D13" s="38"/>
    </row>
    <row r="14" spans="1:5" ht="17.25" x14ac:dyDescent="0.25">
      <c r="A14" s="301" t="s">
        <v>108</v>
      </c>
      <c r="B14" s="301" t="s">
        <v>109</v>
      </c>
      <c r="C14" s="302" t="s">
        <v>110</v>
      </c>
      <c r="D14" s="303"/>
      <c r="E14" s="16" t="s">
        <v>429</v>
      </c>
    </row>
    <row r="15" spans="1:5" x14ac:dyDescent="0.25">
      <c r="A15" s="301"/>
      <c r="B15" s="301"/>
      <c r="C15" s="304"/>
      <c r="D15" s="305"/>
      <c r="E15" s="16" t="s">
        <v>120</v>
      </c>
    </row>
    <row r="16" spans="1:5" ht="32.1" customHeight="1" x14ac:dyDescent="0.25">
      <c r="A16" s="59" t="s">
        <v>121</v>
      </c>
      <c r="B16" s="55" t="s">
        <v>117</v>
      </c>
      <c r="C16" s="306" t="s">
        <v>458</v>
      </c>
      <c r="D16" s="307"/>
      <c r="E16" s="22"/>
    </row>
    <row r="17" spans="1:5" x14ac:dyDescent="0.25">
      <c r="B17" s="38"/>
      <c r="C17" s="38"/>
      <c r="D17" s="38"/>
    </row>
    <row r="18" spans="1:5" ht="39.6" customHeight="1" x14ac:dyDescent="0.25">
      <c r="A18" s="311" t="s">
        <v>430</v>
      </c>
      <c r="B18" s="312"/>
      <c r="C18" s="312"/>
      <c r="D18" s="312"/>
      <c r="E18" s="312"/>
    </row>
    <row r="19" spans="1:5" ht="117.6" customHeight="1" x14ac:dyDescent="0.25">
      <c r="A19" s="313"/>
      <c r="B19" s="313"/>
      <c r="C19" s="313"/>
      <c r="D19" s="313"/>
      <c r="E19" s="313"/>
    </row>
    <row r="20" spans="1:5" x14ac:dyDescent="0.25">
      <c r="A20" s="16" t="s">
        <v>122</v>
      </c>
      <c r="B20" s="308" t="s">
        <v>123</v>
      </c>
      <c r="C20" s="309"/>
      <c r="D20" s="310"/>
      <c r="E20" s="16" t="s">
        <v>124</v>
      </c>
    </row>
    <row r="21" spans="1:5" ht="21.6" customHeight="1" x14ac:dyDescent="0.25">
      <c r="A21" s="69" t="s">
        <v>125</v>
      </c>
      <c r="B21" s="298" t="s">
        <v>126</v>
      </c>
      <c r="C21" s="299"/>
      <c r="D21" s="300"/>
      <c r="E21" s="90" t="str">
        <f>IF(OR($E$11="ERROR",$E$11="",$E$16=""),"",$E$11-$E$16)</f>
        <v/>
      </c>
    </row>
    <row r="22" spans="1:5" x14ac:dyDescent="0.25">
      <c r="B22" s="38"/>
      <c r="C22" s="38"/>
      <c r="D22" s="38"/>
    </row>
    <row r="23" spans="1:5" x14ac:dyDescent="0.25">
      <c r="B23" s="38"/>
      <c r="C23" s="38"/>
      <c r="D23" s="38"/>
    </row>
    <row r="24" spans="1:5" ht="65.25" customHeight="1" x14ac:dyDescent="0.25">
      <c r="A24" s="295" t="s">
        <v>485</v>
      </c>
      <c r="B24" s="295"/>
      <c r="C24" s="296"/>
      <c r="D24" s="296"/>
      <c r="E24" s="296"/>
    </row>
    <row r="25" spans="1:5" ht="94.5" customHeight="1" x14ac:dyDescent="0.25">
      <c r="A25" s="297" t="s">
        <v>486</v>
      </c>
      <c r="B25" s="297"/>
      <c r="C25" s="296"/>
      <c r="D25" s="296"/>
      <c r="E25" s="296"/>
    </row>
    <row r="28" spans="1:5" x14ac:dyDescent="0.25">
      <c r="A28" s="39"/>
    </row>
    <row r="29" spans="1:5" x14ac:dyDescent="0.25">
      <c r="A29" s="39"/>
    </row>
    <row r="30" spans="1:5" x14ac:dyDescent="0.25">
      <c r="A30" s="39"/>
    </row>
  </sheetData>
  <mergeCells count="19">
    <mergeCell ref="A11:D11"/>
    <mergeCell ref="A6:A10"/>
    <mergeCell ref="A2:E2"/>
    <mergeCell ref="B4:B5"/>
    <mergeCell ref="A3:E3"/>
    <mergeCell ref="A4:A5"/>
    <mergeCell ref="C4:C5"/>
    <mergeCell ref="D4:D5"/>
    <mergeCell ref="A14:A15"/>
    <mergeCell ref="B14:B15"/>
    <mergeCell ref="C14:D15"/>
    <mergeCell ref="C16:D16"/>
    <mergeCell ref="B20:D20"/>
    <mergeCell ref="A18:E19"/>
    <mergeCell ref="A24:B24"/>
    <mergeCell ref="C24:E24"/>
    <mergeCell ref="A25:B25"/>
    <mergeCell ref="C25:E25"/>
    <mergeCell ref="B21:D21"/>
  </mergeCells>
  <dataValidations count="2">
    <dataValidation type="list" allowBlank="1" showInputMessage="1" showErrorMessage="1" sqref="D6:D10">
      <formula1>"Áno, Nie"</formula1>
    </dataValidation>
    <dataValidation errorStyle="warning" allowBlank="1" showErrorMessage="1" errorTitle="POZOR" error="Z výpočtu je možné výlučiť najviac 1 nereprezentatívny rok." sqref="E11"/>
  </dataValidations>
  <pageMargins left="0.7" right="0.7" top="0.75" bottom="0.75" header="0.3" footer="0.3"/>
  <pageSetup scale="47"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6" tint="-0.249977111117893"/>
    <pageSetUpPr fitToPage="1"/>
  </sheetPr>
  <dimension ref="A1:O437"/>
  <sheetViews>
    <sheetView view="pageBreakPreview" zoomScale="60" zoomScaleNormal="100" workbookViewId="0">
      <selection activeCell="F339" sqref="F339"/>
    </sheetView>
  </sheetViews>
  <sheetFormatPr defaultColWidth="8.85546875" defaultRowHeight="15" x14ac:dyDescent="0.25"/>
  <cols>
    <col min="1" max="1" width="40.85546875" style="31" customWidth="1"/>
    <col min="2" max="2" width="8.85546875" style="31"/>
    <col min="3" max="3" width="31.140625" style="31" customWidth="1"/>
    <col min="4" max="4" width="44.140625" style="31" customWidth="1"/>
    <col min="5" max="5" width="51.85546875" style="40" customWidth="1"/>
    <col min="6" max="6" width="74.85546875" style="40" customWidth="1"/>
    <col min="7" max="16384" width="8.85546875" style="31"/>
  </cols>
  <sheetData>
    <row r="1" spans="1:15" ht="98.25" customHeight="1" x14ac:dyDescent="0.25"/>
    <row r="2" spans="1:15" ht="28.35" customHeight="1" x14ac:dyDescent="0.25">
      <c r="A2" s="325" t="s">
        <v>128</v>
      </c>
      <c r="B2" s="326"/>
      <c r="C2" s="326"/>
      <c r="D2" s="326"/>
      <c r="E2" s="326"/>
      <c r="F2" s="326"/>
    </row>
    <row r="3" spans="1:15" ht="231.6" customHeight="1" x14ac:dyDescent="0.25">
      <c r="A3" s="336" t="s">
        <v>483</v>
      </c>
      <c r="B3" s="336"/>
      <c r="C3" s="336"/>
      <c r="D3" s="336"/>
      <c r="E3" s="336"/>
      <c r="F3" s="336"/>
    </row>
    <row r="4" spans="1:15" ht="29.1" customHeight="1" x14ac:dyDescent="0.25">
      <c r="A4" s="334" t="s">
        <v>129</v>
      </c>
      <c r="B4" s="335"/>
      <c r="C4" s="335"/>
      <c r="D4" s="337" t="s">
        <v>87</v>
      </c>
      <c r="E4" s="337"/>
      <c r="F4" s="337"/>
    </row>
    <row r="5" spans="1:15" ht="32.450000000000003" customHeight="1" x14ac:dyDescent="0.25">
      <c r="A5" s="334" t="s">
        <v>130</v>
      </c>
      <c r="B5" s="335"/>
      <c r="C5" s="335"/>
      <c r="D5" s="338"/>
      <c r="E5" s="338"/>
      <c r="F5" s="338"/>
    </row>
    <row r="6" spans="1:15" ht="42" customHeight="1" x14ac:dyDescent="0.25">
      <c r="A6" s="327" t="s">
        <v>439</v>
      </c>
      <c r="B6" s="328"/>
      <c r="C6" s="342"/>
      <c r="D6" s="343"/>
      <c r="E6" s="343"/>
      <c r="F6" s="344"/>
    </row>
    <row r="7" spans="1:15" ht="32.450000000000003" customHeight="1" x14ac:dyDescent="0.25">
      <c r="A7" s="334" t="s">
        <v>427</v>
      </c>
      <c r="B7" s="335"/>
      <c r="C7" s="345"/>
      <c r="D7" s="343"/>
      <c r="E7" s="343"/>
      <c r="F7" s="344"/>
      <c r="N7" s="95"/>
      <c r="O7" s="94"/>
    </row>
    <row r="8" spans="1:15" ht="44.1" customHeight="1" x14ac:dyDescent="0.25">
      <c r="A8" s="347" t="s">
        <v>131</v>
      </c>
      <c r="B8" s="348"/>
      <c r="C8" s="348"/>
      <c r="D8" s="349"/>
      <c r="E8" s="349"/>
      <c r="F8" s="350"/>
    </row>
    <row r="9" spans="1:15" s="40" customFormat="1" ht="15.6" customHeight="1" x14ac:dyDescent="0.25">
      <c r="A9" s="327" t="s">
        <v>440</v>
      </c>
      <c r="B9" s="328"/>
      <c r="C9" s="328"/>
      <c r="D9" s="333"/>
      <c r="E9" s="333"/>
      <c r="F9" s="333"/>
    </row>
    <row r="10" spans="1:15" ht="15.6" customHeight="1" x14ac:dyDescent="0.25">
      <c r="A10" s="329"/>
      <c r="B10" s="330"/>
      <c r="C10" s="330"/>
      <c r="D10" s="333"/>
      <c r="E10" s="333"/>
      <c r="F10" s="333"/>
    </row>
    <row r="11" spans="1:15" ht="15.6" customHeight="1" x14ac:dyDescent="0.25">
      <c r="A11" s="329"/>
      <c r="B11" s="330"/>
      <c r="C11" s="330"/>
      <c r="D11" s="333"/>
      <c r="E11" s="333"/>
      <c r="F11" s="333"/>
    </row>
    <row r="12" spans="1:15" ht="15.6" customHeight="1" x14ac:dyDescent="0.25">
      <c r="A12" s="329"/>
      <c r="B12" s="330"/>
      <c r="C12" s="330"/>
      <c r="D12" s="333"/>
      <c r="E12" s="333"/>
      <c r="F12" s="333"/>
    </row>
    <row r="13" spans="1:15" ht="15.6" customHeight="1" x14ac:dyDescent="0.25">
      <c r="A13" s="329"/>
      <c r="B13" s="330"/>
      <c r="C13" s="330"/>
      <c r="D13" s="333"/>
      <c r="E13" s="333"/>
      <c r="F13" s="333"/>
    </row>
    <row r="14" spans="1:15" ht="15.6" customHeight="1" x14ac:dyDescent="0.25">
      <c r="A14" s="329"/>
      <c r="B14" s="330"/>
      <c r="C14" s="330"/>
      <c r="D14" s="333"/>
      <c r="E14" s="333"/>
      <c r="F14" s="333"/>
    </row>
    <row r="15" spans="1:15" ht="15.6" customHeight="1" x14ac:dyDescent="0.25">
      <c r="A15" s="329"/>
      <c r="B15" s="330"/>
      <c r="C15" s="330"/>
      <c r="D15" s="333"/>
      <c r="E15" s="333"/>
      <c r="F15" s="333"/>
    </row>
    <row r="16" spans="1:15" ht="15.6" customHeight="1" x14ac:dyDescent="0.25">
      <c r="A16" s="329"/>
      <c r="B16" s="330"/>
      <c r="C16" s="330"/>
      <c r="D16" s="333"/>
      <c r="E16" s="333"/>
      <c r="F16" s="333"/>
    </row>
    <row r="17" spans="1:6" ht="15.6" customHeight="1" x14ac:dyDescent="0.25">
      <c r="A17" s="329"/>
      <c r="B17" s="330"/>
      <c r="C17" s="330"/>
      <c r="D17" s="333"/>
      <c r="E17" s="333"/>
      <c r="F17" s="333"/>
    </row>
    <row r="18" spans="1:6" ht="15.6" customHeight="1" x14ac:dyDescent="0.25">
      <c r="A18" s="329"/>
      <c r="B18" s="330"/>
      <c r="C18" s="330"/>
      <c r="D18" s="333"/>
      <c r="E18" s="333"/>
      <c r="F18" s="333"/>
    </row>
    <row r="19" spans="1:6" ht="15.6" customHeight="1" x14ac:dyDescent="0.25">
      <c r="A19" s="331"/>
      <c r="B19" s="332"/>
      <c r="C19" s="332"/>
      <c r="D19" s="333"/>
      <c r="E19" s="333"/>
      <c r="F19" s="333"/>
    </row>
    <row r="20" spans="1:6" ht="44.1" customHeight="1" x14ac:dyDescent="0.25">
      <c r="A20" s="295" t="s">
        <v>428</v>
      </c>
      <c r="B20" s="295"/>
      <c r="C20" s="346"/>
      <c r="D20" s="26" t="s">
        <v>132</v>
      </c>
      <c r="E20" s="27" t="s">
        <v>133</v>
      </c>
      <c r="F20" s="25" t="s">
        <v>134</v>
      </c>
    </row>
    <row r="21" spans="1:6" ht="15.6" customHeight="1" x14ac:dyDescent="0.25">
      <c r="A21" s="327" t="s">
        <v>135</v>
      </c>
      <c r="B21" s="328"/>
      <c r="C21" s="328"/>
      <c r="D21" s="106"/>
      <c r="E21" s="107" t="str">
        <f>IF(D21="","",VLOOKUP(D21,'Ciselniky '!$A$18:$B$71,2,FALSE))</f>
        <v/>
      </c>
      <c r="F21" s="108"/>
    </row>
    <row r="22" spans="1:6" ht="15.6" customHeight="1" x14ac:dyDescent="0.25">
      <c r="A22" s="329"/>
      <c r="B22" s="330"/>
      <c r="C22" s="330"/>
      <c r="D22" s="106"/>
      <c r="E22" s="107" t="str">
        <f>IF(D22="","",VLOOKUP(D22,'Ciselniky '!$A$18:$B$71,2,FALSE))</f>
        <v/>
      </c>
      <c r="F22" s="108"/>
    </row>
    <row r="23" spans="1:6" ht="15.6" customHeight="1" x14ac:dyDescent="0.25">
      <c r="A23" s="329"/>
      <c r="B23" s="330"/>
      <c r="C23" s="330"/>
      <c r="D23" s="106"/>
      <c r="E23" s="107" t="str">
        <f>IF(D23="","",VLOOKUP(D23,'Ciselniky '!$A$18:$B$71,2,FALSE))</f>
        <v/>
      </c>
      <c r="F23" s="108"/>
    </row>
    <row r="24" spans="1:6" ht="15.6" customHeight="1" x14ac:dyDescent="0.25">
      <c r="A24" s="329"/>
      <c r="B24" s="330"/>
      <c r="C24" s="330"/>
      <c r="D24" s="106"/>
      <c r="E24" s="107" t="str">
        <f>IF(D24="","",VLOOKUP(D24,'Ciselniky '!$A$18:$B$71,2,FALSE))</f>
        <v/>
      </c>
      <c r="F24" s="108"/>
    </row>
    <row r="25" spans="1:6" ht="15.6" customHeight="1" x14ac:dyDescent="0.25">
      <c r="A25" s="329"/>
      <c r="B25" s="330"/>
      <c r="C25" s="330"/>
      <c r="D25" s="106"/>
      <c r="E25" s="107" t="str">
        <f>IF(D25="","",VLOOKUP(D25,'Ciselniky '!$A$18:$B$71,2,FALSE))</f>
        <v/>
      </c>
      <c r="F25" s="108"/>
    </row>
    <row r="26" spans="1:6" ht="15.6" customHeight="1" x14ac:dyDescent="0.25">
      <c r="A26" s="329"/>
      <c r="B26" s="330"/>
      <c r="C26" s="330"/>
      <c r="D26" s="106"/>
      <c r="E26" s="107" t="str">
        <f>IF(D26="","",VLOOKUP(D26,'Ciselniky '!$A$18:$B$71,2,FALSE))</f>
        <v/>
      </c>
      <c r="F26" s="108"/>
    </row>
    <row r="27" spans="1:6" ht="15.6" customHeight="1" x14ac:dyDescent="0.25">
      <c r="A27" s="329"/>
      <c r="B27" s="330"/>
      <c r="C27" s="330"/>
      <c r="D27" s="106"/>
      <c r="E27" s="107" t="str">
        <f>IF(D27="","",VLOOKUP(D27,'Ciselniky '!$A$18:$B$71,2,FALSE))</f>
        <v/>
      </c>
      <c r="F27" s="108"/>
    </row>
    <row r="28" spans="1:6" ht="15.6" customHeight="1" x14ac:dyDescent="0.25">
      <c r="A28" s="331"/>
      <c r="B28" s="332"/>
      <c r="C28" s="332"/>
      <c r="D28" s="106"/>
      <c r="E28" s="107" t="str">
        <f>IF(D28="","",VLOOKUP(D28,'Ciselniky '!$A$18:$B$71,2,FALSE))</f>
        <v/>
      </c>
      <c r="F28" s="108"/>
    </row>
    <row r="29" spans="1:6" ht="44.1" customHeight="1" x14ac:dyDescent="0.25">
      <c r="A29" s="346" t="s">
        <v>422</v>
      </c>
      <c r="B29" s="349"/>
      <c r="C29" s="349"/>
      <c r="D29" s="349"/>
      <c r="E29" s="349"/>
      <c r="F29" s="349"/>
    </row>
    <row r="30" spans="1:6" ht="112.35" customHeight="1" x14ac:dyDescent="0.25">
      <c r="A30" s="355" t="s">
        <v>459</v>
      </c>
      <c r="B30" s="356"/>
      <c r="C30" s="356"/>
      <c r="D30" s="356"/>
      <c r="E30" s="356"/>
      <c r="F30" s="357"/>
    </row>
    <row r="31" spans="1:6" ht="53.1" customHeight="1" x14ac:dyDescent="0.25">
      <c r="A31" s="351" t="s">
        <v>138</v>
      </c>
      <c r="B31" s="351"/>
      <c r="C31" s="352"/>
      <c r="D31" s="353"/>
      <c r="E31" s="353"/>
      <c r="F31" s="354"/>
    </row>
    <row r="32" spans="1:6" ht="162" customHeight="1" x14ac:dyDescent="0.25">
      <c r="A32" s="295" t="s">
        <v>423</v>
      </c>
      <c r="B32" s="295"/>
      <c r="C32" s="352"/>
      <c r="D32" s="353"/>
      <c r="E32" s="353"/>
      <c r="F32" s="354"/>
    </row>
    <row r="33" spans="1:6" ht="39.6" customHeight="1" x14ac:dyDescent="0.25">
      <c r="A33" s="339" t="s">
        <v>139</v>
      </c>
      <c r="B33" s="340"/>
      <c r="C33" s="341"/>
      <c r="D33" s="341"/>
      <c r="E33" s="341"/>
      <c r="F33" s="341"/>
    </row>
    <row r="34" spans="1:6" ht="14.45" customHeight="1" x14ac:dyDescent="0.25"/>
    <row r="35" spans="1:6" ht="14.45" customHeight="1" x14ac:dyDescent="0.25"/>
    <row r="36" spans="1:6" ht="14.45" customHeight="1" x14ac:dyDescent="0.25"/>
    <row r="37" spans="1:6" ht="14.45" customHeight="1" x14ac:dyDescent="0.25"/>
    <row r="38" spans="1:6" ht="14.45" customHeight="1" x14ac:dyDescent="0.25"/>
    <row r="39" spans="1:6" ht="14.45" customHeight="1" x14ac:dyDescent="0.25"/>
    <row r="387" spans="1:2" x14ac:dyDescent="0.25">
      <c r="B387" s="91"/>
    </row>
    <row r="388" spans="1:2" ht="18" customHeight="1" x14ac:dyDescent="0.25">
      <c r="A388" s="40"/>
      <c r="B388" s="91"/>
    </row>
    <row r="389" spans="1:2" x14ac:dyDescent="0.25">
      <c r="A389" s="40"/>
      <c r="B389" s="91"/>
    </row>
    <row r="390" spans="1:2" x14ac:dyDescent="0.25">
      <c r="B390" s="91"/>
    </row>
    <row r="391" spans="1:2" x14ac:dyDescent="0.25">
      <c r="B391" s="91"/>
    </row>
    <row r="392" spans="1:2" x14ac:dyDescent="0.25">
      <c r="B392" s="91"/>
    </row>
    <row r="393" spans="1:2" x14ac:dyDescent="0.25">
      <c r="B393" s="91"/>
    </row>
    <row r="394" spans="1:2" x14ac:dyDescent="0.25">
      <c r="B394" s="91"/>
    </row>
    <row r="395" spans="1:2" x14ac:dyDescent="0.25">
      <c r="B395" s="91"/>
    </row>
    <row r="396" spans="1:2" x14ac:dyDescent="0.25">
      <c r="B396" s="91"/>
    </row>
    <row r="397" spans="1:2" x14ac:dyDescent="0.25">
      <c r="B397" s="91"/>
    </row>
    <row r="398" spans="1:2" x14ac:dyDescent="0.25">
      <c r="B398" s="91"/>
    </row>
    <row r="399" spans="1:2" x14ac:dyDescent="0.25">
      <c r="B399" s="91"/>
    </row>
    <row r="400" spans="1:2" x14ac:dyDescent="0.25">
      <c r="B400" s="91"/>
    </row>
    <row r="401" spans="2:2" x14ac:dyDescent="0.25">
      <c r="B401" s="92"/>
    </row>
    <row r="402" spans="2:2" x14ac:dyDescent="0.25">
      <c r="B402" s="91"/>
    </row>
    <row r="403" spans="2:2" x14ac:dyDescent="0.25">
      <c r="B403" s="91"/>
    </row>
    <row r="404" spans="2:2" x14ac:dyDescent="0.25">
      <c r="B404" s="92"/>
    </row>
    <row r="405" spans="2:2" x14ac:dyDescent="0.25">
      <c r="B405" s="91"/>
    </row>
    <row r="406" spans="2:2" x14ac:dyDescent="0.25">
      <c r="B406" s="91"/>
    </row>
    <row r="407" spans="2:2" x14ac:dyDescent="0.25">
      <c r="B407" s="91"/>
    </row>
    <row r="408" spans="2:2" x14ac:dyDescent="0.25">
      <c r="B408" s="91"/>
    </row>
    <row r="409" spans="2:2" x14ac:dyDescent="0.25">
      <c r="B409" s="91"/>
    </row>
    <row r="410" spans="2:2" x14ac:dyDescent="0.25">
      <c r="B410" s="91"/>
    </row>
    <row r="411" spans="2:2" x14ac:dyDescent="0.25">
      <c r="B411" s="91"/>
    </row>
    <row r="412" spans="2:2" x14ac:dyDescent="0.25">
      <c r="B412" s="91"/>
    </row>
    <row r="413" spans="2:2" x14ac:dyDescent="0.25">
      <c r="B413" s="91"/>
    </row>
    <row r="414" spans="2:2" x14ac:dyDescent="0.25">
      <c r="B414" s="91"/>
    </row>
    <row r="415" spans="2:2" x14ac:dyDescent="0.25">
      <c r="B415" s="91"/>
    </row>
    <row r="416" spans="2:2" x14ac:dyDescent="0.25">
      <c r="B416" s="92"/>
    </row>
    <row r="417" spans="2:3" x14ac:dyDescent="0.25">
      <c r="B417" s="91"/>
    </row>
    <row r="418" spans="2:3" x14ac:dyDescent="0.25">
      <c r="B418" s="91"/>
    </row>
    <row r="419" spans="2:3" x14ac:dyDescent="0.25">
      <c r="B419" s="91"/>
    </row>
    <row r="420" spans="2:3" x14ac:dyDescent="0.25">
      <c r="B420" s="92"/>
    </row>
    <row r="421" spans="2:3" x14ac:dyDescent="0.25">
      <c r="B421" s="92"/>
    </row>
    <row r="422" spans="2:3" x14ac:dyDescent="0.25">
      <c r="B422" s="91"/>
    </row>
    <row r="423" spans="2:3" x14ac:dyDescent="0.25">
      <c r="B423" s="91"/>
    </row>
    <row r="424" spans="2:3" x14ac:dyDescent="0.25">
      <c r="B424" s="91"/>
    </row>
    <row r="428" spans="2:3" ht="18.600000000000001" customHeight="1" x14ac:dyDescent="0.25">
      <c r="B428" s="40"/>
      <c r="C428" s="40"/>
    </row>
    <row r="429" spans="2:3" ht="20.100000000000001" customHeight="1" x14ac:dyDescent="0.25">
      <c r="B429" s="40"/>
    </row>
    <row r="437" spans="2:2" x14ac:dyDescent="0.25">
      <c r="B437" s="40"/>
    </row>
  </sheetData>
  <mergeCells count="32">
    <mergeCell ref="D5:F5"/>
    <mergeCell ref="A33:F33"/>
    <mergeCell ref="A6:C6"/>
    <mergeCell ref="D6:F6"/>
    <mergeCell ref="A7:C7"/>
    <mergeCell ref="D7:F7"/>
    <mergeCell ref="D19:F19"/>
    <mergeCell ref="A20:C20"/>
    <mergeCell ref="A8:F8"/>
    <mergeCell ref="A31:B31"/>
    <mergeCell ref="A32:B32"/>
    <mergeCell ref="D18:F18"/>
    <mergeCell ref="C31:F31"/>
    <mergeCell ref="C32:F32"/>
    <mergeCell ref="A29:F29"/>
    <mergeCell ref="A30:F30"/>
    <mergeCell ref="A2:F2"/>
    <mergeCell ref="A9:C19"/>
    <mergeCell ref="A21:C28"/>
    <mergeCell ref="D9:F9"/>
    <mergeCell ref="D10:F10"/>
    <mergeCell ref="D11:F11"/>
    <mergeCell ref="D12:F12"/>
    <mergeCell ref="D13:F13"/>
    <mergeCell ref="D14:F14"/>
    <mergeCell ref="D15:F15"/>
    <mergeCell ref="D16:F16"/>
    <mergeCell ref="D17:F17"/>
    <mergeCell ref="A4:C4"/>
    <mergeCell ref="A5:C5"/>
    <mergeCell ref="A3:F3"/>
    <mergeCell ref="D4:F4"/>
  </mergeCells>
  <conditionalFormatting sqref="F21:F28">
    <cfRule type="expression" dxfId="23" priority="21">
      <formula>OR(F21&gt;E21,F21&gt;#REF!)</formula>
    </cfRule>
  </conditionalFormatting>
  <dataValidations count="1">
    <dataValidation type="list" allowBlank="1" showInputMessage="1" showErrorMessage="1" sqref="D4:F5">
      <formula1>"Áno, Nie"</formula1>
    </dataValidation>
  </dataValidations>
  <pageMargins left="0.7" right="0.7" top="0.75" bottom="0.75" header="0.3" footer="0.3"/>
  <pageSetup paperSize="9" scale="3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'Ciselniky '!$A$18:$A$71</xm:f>
          </x14:formula1>
          <xm:sqref>D21:D28</xm:sqref>
        </x14:dataValidation>
        <x14:dataValidation type="list" allowBlank="1" showInputMessage="1" showErrorMessage="1">
          <x14:formula1>
            <xm:f>'Ciselniky '!$A$77:$A$104</xm:f>
          </x14:formula1>
          <xm:sqref>D9:F19</xm:sqref>
        </x14:dataValidation>
        <x14:dataValidation type="list" allowBlank="1" showInputMessage="1" showErrorMessage="1">
          <x14:formula1>
            <xm:f>'Ciselniky '!$A$113:$A$124</xm:f>
          </x14:formula1>
          <xm:sqref>D7:F7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6" tint="-0.249977111117893"/>
    <pageSetUpPr fitToPage="1"/>
  </sheetPr>
  <dimension ref="A1:G40"/>
  <sheetViews>
    <sheetView view="pageBreakPreview" zoomScale="90" zoomScaleNormal="120" zoomScaleSheetLayoutView="90" workbookViewId="0">
      <selection activeCell="D24" sqref="D24"/>
    </sheetView>
  </sheetViews>
  <sheetFormatPr defaultColWidth="8.85546875" defaultRowHeight="15" x14ac:dyDescent="0.25"/>
  <cols>
    <col min="1" max="1" width="40.85546875" style="31" customWidth="1"/>
    <col min="2" max="2" width="8.85546875" style="31"/>
    <col min="3" max="3" width="23.85546875" style="31" customWidth="1"/>
    <col min="4" max="4" width="17.85546875" style="31" customWidth="1"/>
    <col min="5" max="5" width="46.42578125" style="31" customWidth="1"/>
    <col min="6" max="6" width="8.85546875" style="31"/>
    <col min="7" max="7" width="30" style="31" customWidth="1"/>
    <col min="8" max="16384" width="8.85546875" style="31"/>
  </cols>
  <sheetData>
    <row r="1" spans="1:7" ht="74.25" customHeight="1" x14ac:dyDescent="0.25"/>
    <row r="2" spans="1:7" ht="23.25" x14ac:dyDescent="0.25">
      <c r="A2" s="325" t="s">
        <v>140</v>
      </c>
      <c r="B2" s="326"/>
      <c r="C2" s="326"/>
      <c r="D2" s="326"/>
      <c r="E2" s="326"/>
    </row>
    <row r="3" spans="1:7" ht="210.75" customHeight="1" x14ac:dyDescent="0.25">
      <c r="A3" s="363" t="s">
        <v>460</v>
      </c>
      <c r="B3" s="364"/>
      <c r="C3" s="364"/>
      <c r="D3" s="364"/>
      <c r="E3" s="364"/>
      <c r="G3" s="100"/>
    </row>
    <row r="4" spans="1:7" ht="17.100000000000001" customHeight="1" x14ac:dyDescent="0.25">
      <c r="A4" s="319" t="s">
        <v>441</v>
      </c>
      <c r="B4" s="319" t="s">
        <v>109</v>
      </c>
      <c r="C4" s="323" t="s">
        <v>110</v>
      </c>
      <c r="D4" s="319" t="s">
        <v>111</v>
      </c>
      <c r="E4" s="16" t="s">
        <v>141</v>
      </c>
    </row>
    <row r="5" spans="1:7" x14ac:dyDescent="0.25">
      <c r="A5" s="320"/>
      <c r="B5" s="320"/>
      <c r="C5" s="324"/>
      <c r="D5" s="320"/>
      <c r="E5" s="14" t="s">
        <v>113</v>
      </c>
    </row>
    <row r="6" spans="1:7" x14ac:dyDescent="0.25">
      <c r="A6" s="361" t="s">
        <v>141</v>
      </c>
      <c r="B6" s="57"/>
      <c r="C6" s="58" t="str">
        <f>'E. Kvantifikácia CO2 redukcie '!C6</f>
        <v>n*</v>
      </c>
      <c r="D6" s="17"/>
      <c r="E6" s="22"/>
    </row>
    <row r="7" spans="1:7" x14ac:dyDescent="0.25">
      <c r="A7" s="362"/>
      <c r="B7" s="57" t="s">
        <v>142</v>
      </c>
      <c r="C7" s="57" t="str">
        <f>IF($C$6="n*","n-1",$C$6-1)</f>
        <v>n-1</v>
      </c>
      <c r="D7" s="17"/>
      <c r="E7" s="22"/>
      <c r="F7" s="62"/>
    </row>
    <row r="8" spans="1:7" x14ac:dyDescent="0.25">
      <c r="A8" s="362"/>
      <c r="B8" s="57" t="s">
        <v>142</v>
      </c>
      <c r="C8" s="57" t="str">
        <f>IF($C$6="n*","n-2",$C$6-2)</f>
        <v>n-2</v>
      </c>
      <c r="D8" s="17"/>
      <c r="E8" s="22"/>
    </row>
    <row r="9" spans="1:7" x14ac:dyDescent="0.25">
      <c r="A9" s="362"/>
      <c r="B9" s="57" t="s">
        <v>142</v>
      </c>
      <c r="C9" s="57" t="str">
        <f>IF($C$6="n*","n-3",$C$6-3)</f>
        <v>n-3</v>
      </c>
      <c r="D9" s="17"/>
      <c r="E9" s="22"/>
    </row>
    <row r="10" spans="1:7" x14ac:dyDescent="0.25">
      <c r="A10" s="362"/>
      <c r="B10" s="57" t="s">
        <v>142</v>
      </c>
      <c r="C10" s="57" t="str">
        <f>IF($C$6="n*","n-4",$C$6-4)</f>
        <v>n-4</v>
      </c>
      <c r="D10" s="17"/>
      <c r="E10" s="22"/>
    </row>
    <row r="11" spans="1:7" ht="18" customHeight="1" x14ac:dyDescent="0.25">
      <c r="A11" s="314" t="s">
        <v>143</v>
      </c>
      <c r="B11" s="315"/>
      <c r="C11" s="315"/>
      <c r="D11" s="316"/>
      <c r="E11" s="56" t="str" cm="1">
        <f t="array" ref="E11">IF(COUNTIF($D$6:$D$10,"Nie")&gt;1,"ERROR",IF(OR($D$6:$D$10=""),"",SUMIF($D$6:$D$10,"Áno",$E$6:$E$10)/COUNTIF($D$6:$D$10,"Áno")))</f>
        <v/>
      </c>
    </row>
    <row r="12" spans="1:7" ht="16.350000000000001" customHeight="1" x14ac:dyDescent="0.25">
      <c r="A12" s="80"/>
      <c r="B12" s="81"/>
      <c r="C12" s="81"/>
      <c r="D12" s="81"/>
      <c r="E12" s="82"/>
    </row>
    <row r="13" spans="1:7" ht="13.35" customHeight="1" x14ac:dyDescent="0.25">
      <c r="A13" s="301" t="s">
        <v>441</v>
      </c>
      <c r="B13" s="301" t="s">
        <v>109</v>
      </c>
      <c r="C13" s="302" t="s">
        <v>110</v>
      </c>
      <c r="D13" s="303"/>
      <c r="E13" s="16" t="s">
        <v>141</v>
      </c>
    </row>
    <row r="14" spans="1:7" ht="13.35" customHeight="1" x14ac:dyDescent="0.25">
      <c r="A14" s="301"/>
      <c r="B14" s="301"/>
      <c r="C14" s="304"/>
      <c r="D14" s="305"/>
      <c r="E14" s="16" t="s">
        <v>120</v>
      </c>
    </row>
    <row r="15" spans="1:7" ht="33" customHeight="1" x14ac:dyDescent="0.25">
      <c r="A15" s="59" t="s">
        <v>141</v>
      </c>
      <c r="B15" s="55" t="s">
        <v>142</v>
      </c>
      <c r="C15" s="306" t="s">
        <v>458</v>
      </c>
      <c r="D15" s="307"/>
      <c r="E15" s="44"/>
    </row>
    <row r="16" spans="1:7" ht="18" customHeight="1" x14ac:dyDescent="0.25">
      <c r="A16" s="83"/>
      <c r="B16" s="84"/>
      <c r="C16" s="78"/>
      <c r="D16" s="78"/>
      <c r="E16" s="85"/>
    </row>
    <row r="17" spans="1:7" ht="18" customHeight="1" x14ac:dyDescent="0.25">
      <c r="A17" s="80"/>
      <c r="B17" s="81"/>
      <c r="C17" s="81"/>
      <c r="D17" s="81"/>
      <c r="E17" s="82"/>
    </row>
    <row r="18" spans="1:7" ht="16.350000000000001" customHeight="1" x14ac:dyDescent="0.25">
      <c r="A18" s="319" t="s">
        <v>144</v>
      </c>
      <c r="B18" s="319" t="s">
        <v>109</v>
      </c>
      <c r="C18" s="323" t="s">
        <v>110</v>
      </c>
      <c r="D18" s="319" t="s">
        <v>111</v>
      </c>
      <c r="E18" s="15" t="s">
        <v>145</v>
      </c>
    </row>
    <row r="19" spans="1:7" x14ac:dyDescent="0.25">
      <c r="A19" s="320"/>
      <c r="B19" s="320"/>
      <c r="C19" s="324"/>
      <c r="D19" s="320"/>
      <c r="E19" s="14" t="s">
        <v>113</v>
      </c>
    </row>
    <row r="20" spans="1:7" x14ac:dyDescent="0.25">
      <c r="A20" s="361" t="s">
        <v>145</v>
      </c>
      <c r="B20" s="57"/>
      <c r="C20" s="58" t="str">
        <f>'E. Kvantifikácia CO2 redukcie '!C6</f>
        <v>n*</v>
      </c>
      <c r="D20" s="17"/>
      <c r="E20" s="22"/>
    </row>
    <row r="21" spans="1:7" x14ac:dyDescent="0.25">
      <c r="A21" s="362"/>
      <c r="B21" s="57" t="s">
        <v>142</v>
      </c>
      <c r="C21" s="57" t="str">
        <f>IF($C$20="n*","n-1",$C$20-1)</f>
        <v>n-1</v>
      </c>
      <c r="D21" s="17"/>
      <c r="E21" s="22"/>
    </row>
    <row r="22" spans="1:7" x14ac:dyDescent="0.25">
      <c r="A22" s="362"/>
      <c r="B22" s="57" t="s">
        <v>142</v>
      </c>
      <c r="C22" s="57" t="str">
        <f>IF($C$20="n*","n-2",$C$20-2)</f>
        <v>n-2</v>
      </c>
      <c r="D22" s="17"/>
      <c r="E22" s="22"/>
    </row>
    <row r="23" spans="1:7" x14ac:dyDescent="0.25">
      <c r="A23" s="362"/>
      <c r="B23" s="57" t="s">
        <v>142</v>
      </c>
      <c r="C23" s="57" t="str">
        <f>IF($C$20="n*","n-3",$C$20-3)</f>
        <v>n-3</v>
      </c>
      <c r="D23" s="17"/>
      <c r="E23" s="22"/>
    </row>
    <row r="24" spans="1:7" x14ac:dyDescent="0.25">
      <c r="A24" s="362"/>
      <c r="B24" s="57" t="s">
        <v>142</v>
      </c>
      <c r="C24" s="57" t="str">
        <f>IF($C$20="n*","n-4",$C$20-4)</f>
        <v>n-4</v>
      </c>
      <c r="D24" s="17"/>
      <c r="E24" s="22"/>
    </row>
    <row r="25" spans="1:7" ht="16.350000000000001" customHeight="1" x14ac:dyDescent="0.25">
      <c r="A25" s="314" t="s">
        <v>146</v>
      </c>
      <c r="B25" s="315"/>
      <c r="C25" s="315"/>
      <c r="D25" s="316"/>
      <c r="E25" s="56" t="str" cm="1">
        <f t="array" ref="E25">IF(COUNTIF($D$20:$D$24,"Nie")&gt;1,"ERROR",IF(OR($D$20:$D$24=""),"",SUMIF($D$20:$D$24,"Áno",$E$20:$E$24)/COUNTIF($D$20:$D$24,"Áno")))</f>
        <v/>
      </c>
    </row>
    <row r="26" spans="1:7" ht="16.350000000000001" customHeight="1" x14ac:dyDescent="0.25">
      <c r="A26" s="40"/>
    </row>
    <row r="27" spans="1:7" x14ac:dyDescent="0.25">
      <c r="A27" s="301" t="s">
        <v>144</v>
      </c>
      <c r="B27" s="301" t="s">
        <v>109</v>
      </c>
      <c r="C27" s="302" t="s">
        <v>110</v>
      </c>
      <c r="D27" s="303"/>
      <c r="E27" s="16" t="s">
        <v>145</v>
      </c>
    </row>
    <row r="28" spans="1:7" x14ac:dyDescent="0.25">
      <c r="A28" s="301"/>
      <c r="B28" s="301"/>
      <c r="C28" s="304"/>
      <c r="D28" s="305"/>
      <c r="E28" s="16" t="s">
        <v>120</v>
      </c>
    </row>
    <row r="29" spans="1:7" ht="32.1" customHeight="1" x14ac:dyDescent="0.25">
      <c r="A29" s="59" t="s">
        <v>145</v>
      </c>
      <c r="B29" s="55" t="s">
        <v>142</v>
      </c>
      <c r="C29" s="306" t="s">
        <v>458</v>
      </c>
      <c r="D29" s="307"/>
      <c r="E29" s="44"/>
    </row>
    <row r="30" spans="1:7" x14ac:dyDescent="0.25">
      <c r="B30" s="38"/>
      <c r="C30" s="38"/>
      <c r="D30" s="38"/>
    </row>
    <row r="31" spans="1:7" x14ac:dyDescent="0.25">
      <c r="B31" s="38"/>
      <c r="C31" s="38"/>
      <c r="D31" s="38"/>
    </row>
    <row r="32" spans="1:7" x14ac:dyDescent="0.25">
      <c r="A32" s="16" t="s">
        <v>122</v>
      </c>
      <c r="B32" s="308" t="s">
        <v>109</v>
      </c>
      <c r="C32" s="309"/>
      <c r="D32" s="310"/>
      <c r="E32" s="16" t="s">
        <v>424</v>
      </c>
      <c r="G32" s="62"/>
    </row>
    <row r="33" spans="1:5" x14ac:dyDescent="0.25">
      <c r="A33" s="18" t="s">
        <v>144</v>
      </c>
      <c r="B33" s="298" t="s">
        <v>142</v>
      </c>
      <c r="C33" s="299"/>
      <c r="D33" s="300"/>
      <c r="E33" s="45" t="str">
        <f>IF(OR($E$25="ERROR",$E$25="",$E$29=""),"",$E$25-$E$29)</f>
        <v/>
      </c>
    </row>
    <row r="34" spans="1:5" x14ac:dyDescent="0.25">
      <c r="A34" s="18" t="s">
        <v>144</v>
      </c>
      <c r="B34" s="298" t="s">
        <v>127</v>
      </c>
      <c r="C34" s="299"/>
      <c r="D34" s="300"/>
      <c r="E34" s="43" t="str">
        <f>IF(OR($E$25="ERROR",$E$25="",$E$29=""),"",($E$25-$E$29)/$E$25)</f>
        <v/>
      </c>
    </row>
    <row r="36" spans="1:5" x14ac:dyDescent="0.25">
      <c r="A36" s="112"/>
      <c r="B36" s="113"/>
      <c r="C36" s="113"/>
      <c r="D36" s="114"/>
      <c r="E36" s="16" t="s">
        <v>446</v>
      </c>
    </row>
    <row r="37" spans="1:5" x14ac:dyDescent="0.25">
      <c r="A37" s="358" t="s">
        <v>469</v>
      </c>
      <c r="B37" s="359"/>
      <c r="C37" s="359"/>
      <c r="D37" s="360"/>
      <c r="E37" s="111"/>
    </row>
    <row r="38" spans="1:5" x14ac:dyDescent="0.25">
      <c r="A38" s="39"/>
    </row>
    <row r="39" spans="1:5" x14ac:dyDescent="0.25">
      <c r="A39" s="39"/>
    </row>
    <row r="40" spans="1:5" x14ac:dyDescent="0.25">
      <c r="A40" s="39"/>
    </row>
  </sheetData>
  <mergeCells count="26">
    <mergeCell ref="A6:A10"/>
    <mergeCell ref="A11:D11"/>
    <mergeCell ref="A27:A28"/>
    <mergeCell ref="B27:B28"/>
    <mergeCell ref="C27:D28"/>
    <mergeCell ref="B13:B14"/>
    <mergeCell ref="C13:D14"/>
    <mergeCell ref="C15:D15"/>
    <mergeCell ref="A2:E2"/>
    <mergeCell ref="A3:E3"/>
    <mergeCell ref="A4:A5"/>
    <mergeCell ref="B4:B5"/>
    <mergeCell ref="C4:C5"/>
    <mergeCell ref="D4:D5"/>
    <mergeCell ref="A37:D37"/>
    <mergeCell ref="A13:A14"/>
    <mergeCell ref="C29:D29"/>
    <mergeCell ref="B32:D32"/>
    <mergeCell ref="A18:A19"/>
    <mergeCell ref="B18:B19"/>
    <mergeCell ref="C18:C19"/>
    <mergeCell ref="D18:D19"/>
    <mergeCell ref="A20:A24"/>
    <mergeCell ref="A25:D25"/>
    <mergeCell ref="B33:D33"/>
    <mergeCell ref="B34:D34"/>
  </mergeCells>
  <conditionalFormatting sqref="E33">
    <cfRule type="cellIs" dxfId="22" priority="3" operator="lessThan">
      <formula>0.001</formula>
    </cfRule>
  </conditionalFormatting>
  <conditionalFormatting sqref="E34">
    <cfRule type="cellIs" dxfId="21" priority="2" operator="lessThan">
      <formula>0.00001</formula>
    </cfRule>
  </conditionalFormatting>
  <conditionalFormatting sqref="E37">
    <cfRule type="cellIs" dxfId="20" priority="1" operator="equal">
      <formula>"Áno"</formula>
    </cfRule>
  </conditionalFormatting>
  <dataValidations count="2">
    <dataValidation type="list" allowBlank="1" showInputMessage="1" showErrorMessage="1" sqref="D6:D10 D20:D24">
      <formula1>"Áno, Nie"</formula1>
    </dataValidation>
    <dataValidation type="list" allowBlank="1" showInputMessage="1" showErrorMessage="1" sqref="E37">
      <formula1>"Áno,Nie"</formula1>
    </dataValidation>
  </dataValidations>
  <pageMargins left="0.7" right="0.7" top="0.75" bottom="0.75" header="0.3" footer="0.3"/>
  <pageSetup paperSize="9" scale="74"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6" tint="-0.249977111117893"/>
    <pageSetUpPr fitToPage="1"/>
  </sheetPr>
  <dimension ref="A1:G29"/>
  <sheetViews>
    <sheetView view="pageBreakPreview" zoomScale="90" zoomScaleNormal="80" zoomScaleSheetLayoutView="90" workbookViewId="0">
      <selection activeCell="D28" sqref="D28"/>
    </sheetView>
  </sheetViews>
  <sheetFormatPr defaultColWidth="8.85546875" defaultRowHeight="15" x14ac:dyDescent="0.25"/>
  <cols>
    <col min="1" max="1" width="40.85546875" style="31" customWidth="1"/>
    <col min="2" max="2" width="8.85546875" style="31" bestFit="1"/>
    <col min="3" max="3" width="23.85546875" style="31" customWidth="1"/>
    <col min="4" max="4" width="17.85546875" style="31" customWidth="1"/>
    <col min="5" max="5" width="145.42578125" style="31" customWidth="1"/>
    <col min="6" max="6" width="89.140625" style="31" customWidth="1"/>
    <col min="7" max="16384" width="8.85546875" style="31"/>
  </cols>
  <sheetData>
    <row r="1" spans="1:7" ht="84.75" customHeight="1" x14ac:dyDescent="0.25"/>
    <row r="2" spans="1:7" ht="23.45" customHeight="1" x14ac:dyDescent="0.25">
      <c r="A2" s="386" t="s">
        <v>147</v>
      </c>
      <c r="B2" s="387"/>
      <c r="C2" s="387"/>
      <c r="D2" s="387"/>
      <c r="E2" s="387"/>
      <c r="F2" s="387"/>
    </row>
    <row r="3" spans="1:7" ht="222.6" customHeight="1" x14ac:dyDescent="0.25">
      <c r="A3" s="384" t="s">
        <v>461</v>
      </c>
      <c r="B3" s="385"/>
      <c r="C3" s="385"/>
      <c r="D3" s="385"/>
      <c r="E3" s="385"/>
      <c r="F3" s="385"/>
    </row>
    <row r="4" spans="1:7" ht="24" customHeight="1" x14ac:dyDescent="0.25">
      <c r="A4" s="383" t="s">
        <v>148</v>
      </c>
      <c r="B4" s="383"/>
      <c r="C4" s="383"/>
      <c r="D4" s="383"/>
      <c r="E4" s="383"/>
      <c r="F4" s="97"/>
    </row>
    <row r="5" spans="1:7" ht="34.35" customHeight="1" x14ac:dyDescent="0.25">
      <c r="A5" s="321" t="s">
        <v>149</v>
      </c>
      <c r="B5" s="375"/>
      <c r="C5" s="375"/>
      <c r="D5" s="49" t="s">
        <v>150</v>
      </c>
      <c r="E5" s="49" t="s">
        <v>151</v>
      </c>
      <c r="F5" s="52" t="s">
        <v>152</v>
      </c>
    </row>
    <row r="6" spans="1:7" x14ac:dyDescent="0.25">
      <c r="A6" s="131" t="s">
        <v>153</v>
      </c>
      <c r="B6" s="131"/>
      <c r="C6" s="131"/>
      <c r="D6" s="50" t="s">
        <v>118</v>
      </c>
      <c r="E6" s="51"/>
      <c r="F6" s="50"/>
      <c r="G6" s="62"/>
    </row>
    <row r="7" spans="1:7" x14ac:dyDescent="0.25">
      <c r="A7" s="367" t="s">
        <v>154</v>
      </c>
      <c r="B7" s="368"/>
      <c r="C7" s="369"/>
      <c r="D7" s="50" t="s">
        <v>118</v>
      </c>
      <c r="E7" s="51"/>
      <c r="F7" s="50"/>
      <c r="G7"/>
    </row>
    <row r="8" spans="1:7" x14ac:dyDescent="0.25">
      <c r="A8" s="370" t="s">
        <v>155</v>
      </c>
      <c r="B8" s="371"/>
      <c r="C8" s="372"/>
      <c r="D8" s="50" t="s">
        <v>118</v>
      </c>
      <c r="E8" s="51"/>
      <c r="F8" s="50"/>
    </row>
    <row r="9" spans="1:7" x14ac:dyDescent="0.25">
      <c r="A9" s="367" t="s">
        <v>156</v>
      </c>
      <c r="B9" s="368"/>
      <c r="C9" s="369"/>
      <c r="D9" s="50" t="s">
        <v>118</v>
      </c>
      <c r="E9" s="51"/>
      <c r="F9" s="50"/>
    </row>
    <row r="10" spans="1:7" x14ac:dyDescent="0.25">
      <c r="A10" s="367" t="s">
        <v>157</v>
      </c>
      <c r="B10" s="368"/>
      <c r="C10" s="369"/>
      <c r="D10" s="50" t="s">
        <v>118</v>
      </c>
      <c r="E10" s="51"/>
      <c r="F10" s="50"/>
    </row>
    <row r="11" spans="1:7" x14ac:dyDescent="0.25">
      <c r="A11" s="367" t="s">
        <v>158</v>
      </c>
      <c r="B11" s="368"/>
      <c r="C11" s="369"/>
      <c r="D11" s="50" t="s">
        <v>118</v>
      </c>
      <c r="E11" s="51"/>
      <c r="F11" s="50"/>
    </row>
    <row r="12" spans="1:7" ht="24" customHeight="1" x14ac:dyDescent="0.25">
      <c r="A12" s="374" t="s">
        <v>159</v>
      </c>
      <c r="B12" s="374"/>
      <c r="C12" s="374"/>
      <c r="D12" s="374"/>
      <c r="E12" s="374"/>
      <c r="F12" s="102"/>
    </row>
    <row r="13" spans="1:7" ht="33.6" customHeight="1" x14ac:dyDescent="0.25">
      <c r="A13" s="321" t="s">
        <v>160</v>
      </c>
      <c r="B13" s="375"/>
      <c r="C13" s="375"/>
      <c r="D13" s="49" t="s">
        <v>150</v>
      </c>
      <c r="E13" s="49" t="s">
        <v>161</v>
      </c>
      <c r="F13" s="49" t="s">
        <v>162</v>
      </c>
    </row>
    <row r="14" spans="1:7" ht="229.5" customHeight="1" x14ac:dyDescent="0.25">
      <c r="A14" s="376" t="s">
        <v>163</v>
      </c>
      <c r="B14" s="377"/>
      <c r="C14" s="377"/>
      <c r="D14" s="50" t="s">
        <v>87</v>
      </c>
      <c r="E14" s="104" t="s">
        <v>164</v>
      </c>
      <c r="F14" s="50"/>
    </row>
    <row r="15" spans="1:7" ht="213.75" customHeight="1" x14ac:dyDescent="0.25">
      <c r="A15" s="150" t="s">
        <v>165</v>
      </c>
      <c r="B15" s="373"/>
      <c r="C15" s="373"/>
      <c r="D15" s="50" t="s">
        <v>118</v>
      </c>
      <c r="E15" s="104" t="s">
        <v>166</v>
      </c>
      <c r="F15" s="50"/>
    </row>
    <row r="16" spans="1:7" ht="141" customHeight="1" x14ac:dyDescent="0.25">
      <c r="A16" s="150" t="s">
        <v>167</v>
      </c>
      <c r="B16" s="373"/>
      <c r="C16" s="373"/>
      <c r="D16" s="50"/>
      <c r="E16" s="378" t="s">
        <v>168</v>
      </c>
      <c r="F16" s="50"/>
    </row>
    <row r="17" spans="1:6" ht="102.6" customHeight="1" x14ac:dyDescent="0.25">
      <c r="A17" s="335" t="s">
        <v>169</v>
      </c>
      <c r="B17" s="335"/>
      <c r="C17" s="345"/>
      <c r="D17" s="30"/>
      <c r="E17" s="379"/>
      <c r="F17" s="50"/>
    </row>
    <row r="18" spans="1:6" ht="99" customHeight="1" x14ac:dyDescent="0.25">
      <c r="A18" s="150" t="s">
        <v>170</v>
      </c>
      <c r="B18" s="373"/>
      <c r="C18" s="373"/>
      <c r="D18" s="50"/>
      <c r="E18" s="378" t="s">
        <v>171</v>
      </c>
      <c r="F18" s="50"/>
    </row>
    <row r="19" spans="1:6" ht="84.6" customHeight="1" x14ac:dyDescent="0.25">
      <c r="A19" s="150" t="s">
        <v>172</v>
      </c>
      <c r="B19" s="150"/>
      <c r="C19" s="150"/>
      <c r="D19" s="50"/>
      <c r="E19" s="380"/>
      <c r="F19" s="50"/>
    </row>
    <row r="20" spans="1:6" ht="93" customHeight="1" x14ac:dyDescent="0.25">
      <c r="A20" s="150" t="s">
        <v>173</v>
      </c>
      <c r="B20" s="150"/>
      <c r="C20" s="150"/>
      <c r="D20" s="50"/>
      <c r="E20" s="379"/>
      <c r="F20" s="50"/>
    </row>
    <row r="21" spans="1:6" ht="254.25" customHeight="1" x14ac:dyDescent="0.25">
      <c r="A21" s="150" t="s">
        <v>174</v>
      </c>
      <c r="B21" s="150"/>
      <c r="C21" s="150"/>
      <c r="D21" s="50"/>
      <c r="E21" s="105" t="s">
        <v>175</v>
      </c>
      <c r="F21" s="50"/>
    </row>
    <row r="22" spans="1:6" ht="92.45" customHeight="1" x14ac:dyDescent="0.25">
      <c r="A22" s="150" t="s">
        <v>176</v>
      </c>
      <c r="B22" s="150"/>
      <c r="C22" s="150"/>
      <c r="D22" s="50"/>
      <c r="E22" s="381" t="s">
        <v>177</v>
      </c>
      <c r="F22" s="50"/>
    </row>
    <row r="23" spans="1:6" ht="111.75" customHeight="1" x14ac:dyDescent="0.25">
      <c r="A23" s="150" t="s">
        <v>178</v>
      </c>
      <c r="B23" s="150"/>
      <c r="C23" s="150"/>
      <c r="D23" s="50"/>
      <c r="E23" s="382"/>
      <c r="F23" s="50"/>
    </row>
    <row r="24" spans="1:6" ht="30" customHeight="1" x14ac:dyDescent="0.25">
      <c r="A24" s="365" t="s">
        <v>179</v>
      </c>
      <c r="B24" s="366"/>
      <c r="C24" s="366"/>
      <c r="D24" s="366"/>
      <c r="E24" s="366"/>
      <c r="F24" s="109"/>
    </row>
    <row r="25" spans="1:6" ht="35.1" customHeight="1" x14ac:dyDescent="0.25">
      <c r="A25" s="393" t="s">
        <v>180</v>
      </c>
      <c r="B25" s="394"/>
      <c r="C25" s="394"/>
      <c r="D25" s="394"/>
      <c r="E25" s="394"/>
      <c r="F25" s="99"/>
    </row>
    <row r="26" spans="1:6" ht="35.1" customHeight="1" x14ac:dyDescent="0.25">
      <c r="A26" s="395" t="s">
        <v>160</v>
      </c>
      <c r="B26" s="396"/>
      <c r="C26" s="396"/>
      <c r="D26" s="98" t="s">
        <v>150</v>
      </c>
      <c r="E26" s="397" t="s">
        <v>181</v>
      </c>
      <c r="F26" s="398"/>
    </row>
    <row r="27" spans="1:6" ht="30" customHeight="1" x14ac:dyDescent="0.25">
      <c r="A27" s="389" t="s">
        <v>182</v>
      </c>
      <c r="B27" s="390"/>
      <c r="C27" s="390"/>
      <c r="D27" s="96"/>
      <c r="E27" s="391" t="s">
        <v>116</v>
      </c>
      <c r="F27" s="392"/>
    </row>
    <row r="28" spans="1:6" ht="41.45" customHeight="1" x14ac:dyDescent="0.25">
      <c r="A28" s="331" t="s">
        <v>183</v>
      </c>
      <c r="B28" s="332"/>
      <c r="C28" s="332"/>
      <c r="D28" s="71"/>
      <c r="E28" s="399"/>
      <c r="F28" s="400"/>
    </row>
    <row r="29" spans="1:6" x14ac:dyDescent="0.25">
      <c r="A29" s="365" t="s">
        <v>184</v>
      </c>
      <c r="B29" s="388"/>
      <c r="C29" s="388"/>
      <c r="D29" s="388"/>
      <c r="E29" s="388"/>
    </row>
  </sheetData>
  <mergeCells count="34">
    <mergeCell ref="A29:E29"/>
    <mergeCell ref="A27:C27"/>
    <mergeCell ref="A28:C28"/>
    <mergeCell ref="E27:F27"/>
    <mergeCell ref="A25:E25"/>
    <mergeCell ref="A26:C26"/>
    <mergeCell ref="E26:F26"/>
    <mergeCell ref="E28:F28"/>
    <mergeCell ref="A18:C18"/>
    <mergeCell ref="A19:C19"/>
    <mergeCell ref="A20:C20"/>
    <mergeCell ref="A21:C21"/>
    <mergeCell ref="A22:C22"/>
    <mergeCell ref="A5:C5"/>
    <mergeCell ref="A6:C6"/>
    <mergeCell ref="A4:E4"/>
    <mergeCell ref="A3:F3"/>
    <mergeCell ref="A2:F2"/>
    <mergeCell ref="A24:E24"/>
    <mergeCell ref="A7:C7"/>
    <mergeCell ref="A8:C8"/>
    <mergeCell ref="A15:C15"/>
    <mergeCell ref="A16:C16"/>
    <mergeCell ref="A17:C17"/>
    <mergeCell ref="A12:E12"/>
    <mergeCell ref="A13:C13"/>
    <mergeCell ref="A14:C14"/>
    <mergeCell ref="E16:E17"/>
    <mergeCell ref="E18:E20"/>
    <mergeCell ref="E22:E23"/>
    <mergeCell ref="A9:C9"/>
    <mergeCell ref="A10:C10"/>
    <mergeCell ref="A11:C11"/>
    <mergeCell ref="A23:C23"/>
  </mergeCells>
  <conditionalFormatting sqref="D14">
    <cfRule type="expression" dxfId="19" priority="20">
      <formula>$D$6="Nie"</formula>
    </cfRule>
  </conditionalFormatting>
  <conditionalFormatting sqref="F14">
    <cfRule type="expression" dxfId="18" priority="19">
      <formula>$D$6="Nie"</formula>
    </cfRule>
  </conditionalFormatting>
  <conditionalFormatting sqref="D15">
    <cfRule type="expression" dxfId="17" priority="18">
      <formula>$D$7="Nie"</formula>
    </cfRule>
  </conditionalFormatting>
  <conditionalFormatting sqref="F15">
    <cfRule type="expression" dxfId="16" priority="17">
      <formula>$D$7="Nie"</formula>
    </cfRule>
  </conditionalFormatting>
  <conditionalFormatting sqref="D16">
    <cfRule type="expression" dxfId="15" priority="16">
      <formula>$D$8="Nie"</formula>
    </cfRule>
  </conditionalFormatting>
  <conditionalFormatting sqref="F16">
    <cfRule type="expression" dxfId="14" priority="15">
      <formula>$D$8="Nie"</formula>
    </cfRule>
  </conditionalFormatting>
  <conditionalFormatting sqref="D17">
    <cfRule type="expression" dxfId="13" priority="14">
      <formula>$D$8="Nie"</formula>
    </cfRule>
  </conditionalFormatting>
  <conditionalFormatting sqref="F17">
    <cfRule type="expression" dxfId="12" priority="13">
      <formula>$D$8="Nie"</formula>
    </cfRule>
  </conditionalFormatting>
  <conditionalFormatting sqref="D18">
    <cfRule type="expression" dxfId="11" priority="12">
      <formula>$D$9="Nie"</formula>
    </cfRule>
  </conditionalFormatting>
  <conditionalFormatting sqref="D19">
    <cfRule type="expression" dxfId="10" priority="11">
      <formula>$D$9="Nie"</formula>
    </cfRule>
  </conditionalFormatting>
  <conditionalFormatting sqref="D20">
    <cfRule type="expression" dxfId="9" priority="10">
      <formula>$D$9="Nie"</formula>
    </cfRule>
  </conditionalFormatting>
  <conditionalFormatting sqref="F18">
    <cfRule type="expression" dxfId="8" priority="9">
      <formula>$D$9="Nie"</formula>
    </cfRule>
  </conditionalFormatting>
  <conditionalFormatting sqref="F19">
    <cfRule type="expression" dxfId="7" priority="8">
      <formula>$D$9="Nie"</formula>
    </cfRule>
  </conditionalFormatting>
  <conditionalFormatting sqref="F20">
    <cfRule type="expression" dxfId="6" priority="7">
      <formula>$D$9="Nie"</formula>
    </cfRule>
  </conditionalFormatting>
  <conditionalFormatting sqref="D21">
    <cfRule type="expression" dxfId="5" priority="6">
      <formula>$D$10="Nie"</formula>
    </cfRule>
  </conditionalFormatting>
  <conditionalFormatting sqref="F21">
    <cfRule type="expression" dxfId="4" priority="5">
      <formula>$D$10="Nie"</formula>
    </cfRule>
  </conditionalFormatting>
  <conditionalFormatting sqref="D22">
    <cfRule type="expression" dxfId="3" priority="4">
      <formula>$D$11="Nie"</formula>
    </cfRule>
  </conditionalFormatting>
  <conditionalFormatting sqref="D23">
    <cfRule type="expression" dxfId="2" priority="3">
      <formula>$D$11="Nie"</formula>
    </cfRule>
  </conditionalFormatting>
  <conditionalFormatting sqref="F22">
    <cfRule type="expression" dxfId="1" priority="2">
      <formula>$D$11="Nie"</formula>
    </cfRule>
  </conditionalFormatting>
  <conditionalFormatting sqref="F23">
    <cfRule type="expression" dxfId="0" priority="1">
      <formula>$D$11="Nie"</formula>
    </cfRule>
  </conditionalFormatting>
  <dataValidations count="1">
    <dataValidation type="list" allowBlank="1" showInputMessage="1" showErrorMessage="1" sqref="D6:D11 D14:D23 D27:D28">
      <formula1>"Áno, Nie"</formula1>
    </dataValidation>
  </dataValidations>
  <pageMargins left="0.7" right="0.7" top="0.75" bottom="0.75" header="0.3" footer="0.3"/>
  <pageSetup paperSize="9" scale="39"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'Ciselniky '!$A$108:$A$110</xm:f>
          </x14:formula1>
          <xm:sqref>E6:E11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pageSetUpPr fitToPage="1"/>
  </sheetPr>
  <dimension ref="A1:F28"/>
  <sheetViews>
    <sheetView zoomScale="115" zoomScaleNormal="115" workbookViewId="0">
      <selection activeCell="D6" sqref="D6"/>
    </sheetView>
  </sheetViews>
  <sheetFormatPr defaultColWidth="8.85546875" defaultRowHeight="15" x14ac:dyDescent="0.25"/>
  <cols>
    <col min="1" max="1" width="40.85546875" style="31" customWidth="1"/>
    <col min="2" max="2" width="8.85546875" style="31"/>
    <col min="3" max="3" width="23.85546875" style="31" customWidth="1"/>
    <col min="4" max="4" width="17.85546875" style="31" customWidth="1"/>
    <col min="5" max="5" width="46.42578125" style="31" customWidth="1"/>
    <col min="6" max="16384" width="8.85546875" style="31"/>
  </cols>
  <sheetData>
    <row r="1" spans="1:6" ht="81.75" customHeight="1" x14ac:dyDescent="0.25"/>
    <row r="2" spans="1:6" ht="23.25" x14ac:dyDescent="0.25">
      <c r="A2" s="325" t="s">
        <v>185</v>
      </c>
      <c r="B2" s="326"/>
      <c r="C2" s="326"/>
      <c r="D2" s="326"/>
      <c r="E2" s="326"/>
    </row>
    <row r="3" spans="1:6" ht="171" customHeight="1" x14ac:dyDescent="0.25">
      <c r="A3" s="363" t="s">
        <v>462</v>
      </c>
      <c r="B3" s="364"/>
      <c r="C3" s="364"/>
      <c r="D3" s="364"/>
      <c r="E3" s="364"/>
    </row>
    <row r="4" spans="1:6" x14ac:dyDescent="0.25">
      <c r="A4" s="319" t="s">
        <v>108</v>
      </c>
      <c r="B4" s="319" t="s">
        <v>109</v>
      </c>
      <c r="C4" s="323" t="s">
        <v>110</v>
      </c>
      <c r="D4" s="319" t="s">
        <v>111</v>
      </c>
      <c r="E4" s="15" t="s">
        <v>186</v>
      </c>
    </row>
    <row r="5" spans="1:6" ht="29.45" customHeight="1" x14ac:dyDescent="0.25">
      <c r="A5" s="320"/>
      <c r="B5" s="320"/>
      <c r="C5" s="324"/>
      <c r="D5" s="320"/>
      <c r="E5" s="14" t="s">
        <v>113</v>
      </c>
    </row>
    <row r="6" spans="1:6" x14ac:dyDescent="0.25">
      <c r="A6" s="317" t="s">
        <v>187</v>
      </c>
      <c r="B6" s="70"/>
      <c r="C6" s="67" t="str">
        <f>'E. Kvantifikácia CO2 redukcie '!C6</f>
        <v>n*</v>
      </c>
      <c r="D6" s="41"/>
      <c r="E6" s="42"/>
      <c r="F6" s="62"/>
    </row>
    <row r="7" spans="1:6" x14ac:dyDescent="0.25">
      <c r="A7" s="318"/>
      <c r="B7" s="70" t="s">
        <v>188</v>
      </c>
      <c r="C7" s="67" t="str">
        <f>IF($C$6="n*","n-1",$C$6-1)</f>
        <v>n-1</v>
      </c>
      <c r="D7" s="41"/>
      <c r="E7" s="42"/>
      <c r="F7" s="62"/>
    </row>
    <row r="8" spans="1:6" x14ac:dyDescent="0.25">
      <c r="A8" s="318"/>
      <c r="B8" s="70" t="s">
        <v>188</v>
      </c>
      <c r="C8" s="67" t="str">
        <f>IF($C$6="n*","n-2",$C$6-2)</f>
        <v>n-2</v>
      </c>
      <c r="D8" s="41"/>
      <c r="E8" s="42"/>
    </row>
    <row r="9" spans="1:6" x14ac:dyDescent="0.25">
      <c r="A9" s="318"/>
      <c r="B9" s="70" t="s">
        <v>188</v>
      </c>
      <c r="C9" s="67" t="str">
        <f>IF($C$6="n*","n-3",$C$6-3)</f>
        <v>n-3</v>
      </c>
      <c r="D9" s="41"/>
      <c r="E9" s="42"/>
    </row>
    <row r="10" spans="1:6" x14ac:dyDescent="0.25">
      <c r="A10" s="318"/>
      <c r="B10" s="70" t="s">
        <v>188</v>
      </c>
      <c r="C10" s="67" t="str">
        <f>IF($C$6="n*","n-4",$C$6-4)</f>
        <v>n-4</v>
      </c>
      <c r="D10" s="41"/>
      <c r="E10" s="42"/>
    </row>
    <row r="11" spans="1:6" ht="29.1" customHeight="1" x14ac:dyDescent="0.25">
      <c r="A11" s="314" t="s">
        <v>189</v>
      </c>
      <c r="B11" s="315"/>
      <c r="C11" s="315"/>
      <c r="D11" s="316"/>
      <c r="E11" s="68" t="str" cm="1">
        <f t="array" ref="E11">IF(COUNTIF($D$6:$D$10,"Nie")&gt;1,"ERROR",IF(OR($D$6:$D$10=""),"",SUMIF($D$6:$D$10,"Áno",$E$6:$E$10)/COUNTIF($D$6:$D$10,"Áno")))</f>
        <v/>
      </c>
    </row>
    <row r="12" spans="1:6" x14ac:dyDescent="0.25">
      <c r="B12" s="38"/>
      <c r="C12" s="38"/>
      <c r="D12" s="38"/>
    </row>
    <row r="13" spans="1:6" x14ac:dyDescent="0.25">
      <c r="A13" s="301" t="s">
        <v>108</v>
      </c>
      <c r="B13" s="301" t="s">
        <v>109</v>
      </c>
      <c r="C13" s="302" t="s">
        <v>110</v>
      </c>
      <c r="D13" s="303"/>
      <c r="E13" s="16" t="s">
        <v>186</v>
      </c>
    </row>
    <row r="14" spans="1:6" x14ac:dyDescent="0.25">
      <c r="A14" s="301"/>
      <c r="B14" s="301"/>
      <c r="C14" s="304"/>
      <c r="D14" s="305"/>
      <c r="E14" s="16" t="s">
        <v>120</v>
      </c>
    </row>
    <row r="15" spans="1:6" ht="32.1" customHeight="1" x14ac:dyDescent="0.25">
      <c r="A15" s="59" t="s">
        <v>187</v>
      </c>
      <c r="B15" s="55" t="s">
        <v>188</v>
      </c>
      <c r="C15" s="306" t="s">
        <v>458</v>
      </c>
      <c r="D15" s="307"/>
      <c r="E15" s="22"/>
      <c r="F15" s="62"/>
    </row>
    <row r="16" spans="1:6" x14ac:dyDescent="0.25">
      <c r="B16" s="38"/>
      <c r="C16" s="38"/>
      <c r="D16" s="38"/>
    </row>
    <row r="17" spans="1:5" x14ac:dyDescent="0.25">
      <c r="A17" s="16" t="s">
        <v>122</v>
      </c>
      <c r="B17" s="308" t="s">
        <v>123</v>
      </c>
      <c r="C17" s="309"/>
      <c r="D17" s="310"/>
      <c r="E17" s="16" t="s">
        <v>124</v>
      </c>
    </row>
    <row r="18" spans="1:5" x14ac:dyDescent="0.25">
      <c r="A18" s="69" t="s">
        <v>190</v>
      </c>
      <c r="B18" s="298" t="s">
        <v>188</v>
      </c>
      <c r="C18" s="299"/>
      <c r="D18" s="300"/>
      <c r="E18" s="28" t="str">
        <f>IF(OR($E$11="ERROR",$E$11="",$E$15=""),"",$E$11-$E$15)</f>
        <v/>
      </c>
    </row>
    <row r="19" spans="1:5" x14ac:dyDescent="0.25">
      <c r="A19" s="69" t="s">
        <v>190</v>
      </c>
      <c r="B19" s="298" t="s">
        <v>127</v>
      </c>
      <c r="C19" s="299"/>
      <c r="D19" s="300"/>
      <c r="E19" s="19" t="str">
        <f>IF(OR($E$11="ERROR",$E$11="",$E$15=""),"",($E$11-$E$15)/$E$11)</f>
        <v/>
      </c>
    </row>
    <row r="20" spans="1:5" x14ac:dyDescent="0.25">
      <c r="B20" s="38"/>
      <c r="C20" s="38"/>
      <c r="D20" s="38"/>
    </row>
    <row r="21" spans="1:5" x14ac:dyDescent="0.25">
      <c r="B21" s="38"/>
      <c r="C21" s="38"/>
      <c r="D21" s="38"/>
    </row>
    <row r="26" spans="1:5" x14ac:dyDescent="0.25">
      <c r="A26" s="39"/>
    </row>
    <row r="27" spans="1:5" x14ac:dyDescent="0.25">
      <c r="A27" s="39"/>
    </row>
    <row r="28" spans="1:5" x14ac:dyDescent="0.25">
      <c r="A28" s="39"/>
    </row>
  </sheetData>
  <mergeCells count="15">
    <mergeCell ref="A2:E2"/>
    <mergeCell ref="A3:E3"/>
    <mergeCell ref="A4:A5"/>
    <mergeCell ref="B4:B5"/>
    <mergeCell ref="C4:C5"/>
    <mergeCell ref="D4:D5"/>
    <mergeCell ref="B17:D17"/>
    <mergeCell ref="B18:D18"/>
    <mergeCell ref="B19:D19"/>
    <mergeCell ref="A6:A10"/>
    <mergeCell ref="A11:D11"/>
    <mergeCell ref="A13:A14"/>
    <mergeCell ref="B13:B14"/>
    <mergeCell ref="C13:D14"/>
    <mergeCell ref="C15:D15"/>
  </mergeCells>
  <dataValidations count="2">
    <dataValidation errorStyle="warning" allowBlank="1" showErrorMessage="1" errorTitle="POZOR" error="Z výpočtu je možné výlučiť najviac 1 nereprezentatívny rok." sqref="E11"/>
    <dataValidation type="list" allowBlank="1" showInputMessage="1" showErrorMessage="1" sqref="D6:D10">
      <formula1>"Áno, Nie"</formula1>
    </dataValidation>
  </dataValidations>
  <pageMargins left="0.7" right="0.7" top="0.75" bottom="0.75" header="0.3" footer="0.3"/>
  <pageSetup paperSize="9" scale="89"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6D74B613494E46B12B98E44534E7C9" ma:contentTypeVersion="4" ma:contentTypeDescription="Create a new document." ma:contentTypeScope="" ma:versionID="1d8207ecae216faa0b38b93c50c971d4">
  <xsd:schema xmlns:xsd="http://www.w3.org/2001/XMLSchema" xmlns:xs="http://www.w3.org/2001/XMLSchema" xmlns:p="http://schemas.microsoft.com/office/2006/metadata/properties" xmlns:ns2="d1e22212-ae2f-45ba-8444-bfb850c280a3" targetNamespace="http://schemas.microsoft.com/office/2006/metadata/properties" ma:root="true" ma:fieldsID="a636a20d4e2aaeb196b9c579c222a776" ns2:_="">
    <xsd:import namespace="d1e22212-ae2f-45ba-8444-bfb850c280a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22212-ae2f-45ba-8444-bfb850c280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1FEF92-522C-4ED6-BFE4-54E0CA267130}">
  <ds:schemaRefs>
    <ds:schemaRef ds:uri="http://schemas.microsoft.com/office/2006/documentManagement/types"/>
    <ds:schemaRef ds:uri="http://schemas.openxmlformats.org/package/2006/metadata/core-properties"/>
    <ds:schemaRef ds:uri="http://schemas.microsoft.com/office/2006/metadata/properties"/>
    <ds:schemaRef ds:uri="http://schemas.microsoft.com/office/infopath/2007/PartnerControls"/>
    <ds:schemaRef ds:uri="http://purl.org/dc/elements/1.1/"/>
    <ds:schemaRef ds:uri="http://purl.org/dc/dcmitype/"/>
    <ds:schemaRef ds:uri="http://purl.org/dc/terms/"/>
    <ds:schemaRef ds:uri="d1e22212-ae2f-45ba-8444-bfb850c280a3"/>
    <ds:schemaRef ds:uri="http://www.w3.org/XML/1998/namespace"/>
  </ds:schemaRefs>
</ds:datastoreItem>
</file>

<file path=customXml/itemProps2.xml><?xml version="1.0" encoding="utf-8"?>
<ds:datastoreItem xmlns:ds="http://schemas.openxmlformats.org/officeDocument/2006/customXml" ds:itemID="{9222594A-2905-4E10-A91C-9FE91436EF52}">
  <ds:schemaRefs>
    <ds:schemaRef ds:uri="http://schemas.microsoft.com/sharepoint/v3/contenttype/forms"/>
  </ds:schemaRefs>
</ds:datastoreItem>
</file>

<file path=customXml/itemProps3.xml><?xml version="1.0" encoding="utf-8"?>
<ds:datastoreItem xmlns:ds="http://schemas.openxmlformats.org/officeDocument/2006/customXml" ds:itemID="{1FB6774D-B383-409B-8EA9-273D39BB16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22212-ae2f-45ba-8444-bfb850c280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A. Ziadatel - Projekt</vt:lpstr>
      <vt:lpstr>B. Rozpočet</vt:lpstr>
      <vt:lpstr>C. Kontrafaktualny scenár</vt:lpstr>
      <vt:lpstr>D. Normy Unie_kontrafaktual</vt:lpstr>
      <vt:lpstr>E. Kvantifikácia CO2 redukcie </vt:lpstr>
      <vt:lpstr>F. EU ETS ref.štandardy</vt:lpstr>
      <vt:lpstr>G. Kvantifikácia EE</vt:lpstr>
      <vt:lpstr>H.  DNSH</vt:lpstr>
      <vt:lpstr>I. Kvantifikácia TZL</vt:lpstr>
      <vt:lpstr>Ciselniky_VUC_okres</vt:lpstr>
      <vt:lpstr>Ciselniky </vt:lpstr>
      <vt:lpstr>Banskobystrický_samosprávny_kraj</vt:lpstr>
      <vt:lpstr>Bratislavský_samosprávny_kraj</vt:lpstr>
      <vt:lpstr>Košický_samosprávny_kraj</vt:lpstr>
      <vt:lpstr>Nitriansky_samosprávny_kraj</vt:lpstr>
      <vt:lpstr>'A. Ziadatel - Projekt'!Oblasť_tlače</vt:lpstr>
      <vt:lpstr>'D. Normy Unie_kontrafaktual'!Oblasť_tlače</vt:lpstr>
      <vt:lpstr>'F. EU ETS ref.štandardy'!Oblasť_tlače</vt:lpstr>
      <vt:lpstr>Prešovský_samosprávny_kraj</vt:lpstr>
      <vt:lpstr>Trenčiansky_samosprávny_kraj</vt:lpstr>
      <vt:lpstr>Trnavský_samosprávny_kraj</vt:lpstr>
      <vt:lpstr>Žilinský_samosprávny_kraj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Hobza Lubomir</dc:creator>
  <cp:keywords/>
  <dc:description/>
  <cp:lastModifiedBy>Administrator</cp:lastModifiedBy>
  <cp:revision/>
  <cp:lastPrinted>2025-07-15T11:26:01Z</cp:lastPrinted>
  <dcterms:created xsi:type="dcterms:W3CDTF">2016-01-26T14:50:41Z</dcterms:created>
  <dcterms:modified xsi:type="dcterms:W3CDTF">2025-09-17T08:01:43Z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0x010100ED6D74B613494E46B12B98E44534E7C9</vt:lpwstr>
  </property>
  <property fmtid="{D5CDD505-2E9C-101B-9397-08002B2CF9AE}" pid="3" name="MSIP_Label_ea60d57e-af5b-4752-ac57-3e4f28ca11dc_Enabled">
    <vt:lpwstr>true</vt:lpwstr>
  </property>
  <property fmtid="{D5CDD505-2E9C-101B-9397-08002B2CF9AE}" pid="4" name="MSIP_Label_ea60d57e-af5b-4752-ac57-3e4f28ca11dc_SetDate">
    <vt:lpwstr>2022-05-30T12:52:50Z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ee838561-200c-4a2e-b31d-0b2b34322ea4</vt:lpwstr>
  </property>
  <property fmtid="{D5CDD505-2E9C-101B-9397-08002B2CF9AE}" pid="9" name="MSIP_Label_ea60d57e-af5b-4752-ac57-3e4f28ca11dc_ContentBits">
    <vt:lpwstr>0</vt:lpwstr>
  </property>
</Properties>
</file>